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1355" windowHeight="7635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'Доходы'!$14:$15</definedName>
    <definedName name="_xlnm.Print_Titles" localSheetId="2">'Источники'!$3:$4</definedName>
    <definedName name="_xlnm.Print_Titles" localSheetId="1">'Расходы'!$3:$4</definedName>
    <definedName name="_xlnm.Print_Area" localSheetId="0">'Доходы'!$A$1:$H$145</definedName>
    <definedName name="_xlnm.Print_Area" localSheetId="2">'Источники'!$A$1:$K$35</definedName>
    <definedName name="_xlnm.Print_Area" localSheetId="1">'Расходы'!$A$1:$I$1031</definedName>
  </definedNames>
  <calcPr fullCalcOnLoad="1" refMode="R1C1"/>
</workbook>
</file>

<file path=xl/comments3.xml><?xml version="1.0" encoding="utf-8"?>
<comments xmlns="http://schemas.openxmlformats.org/spreadsheetml/2006/main">
  <authors>
    <author>Lena</author>
  </authors>
  <commentList>
    <comment ref="J28" authorId="0">
      <text>
        <r>
          <rPr>
            <b/>
            <sz val="8"/>
            <rFont val="Tahoma"/>
            <family val="2"/>
          </rPr>
          <t>Lena:</t>
        </r>
        <r>
          <rPr>
            <sz val="8"/>
            <rFont val="Tahoma"/>
            <family val="2"/>
          </rPr>
          <t xml:space="preserve">
прил. Гарантии
</t>
        </r>
      </text>
    </comment>
    <comment ref="K28" authorId="0">
      <text>
        <r>
          <rPr>
            <b/>
            <sz val="8"/>
            <rFont val="Tahoma"/>
            <family val="2"/>
          </rPr>
          <t>Lena:</t>
        </r>
        <r>
          <rPr>
            <sz val="8"/>
            <rFont val="Tahoma"/>
            <family val="2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<sst xmlns="http://schemas.openxmlformats.org/spreadsheetml/2006/main" count="5660" uniqueCount="1052">
  <si>
    <t>ВСЕГО РАСХОДОВ:</t>
  </si>
  <si>
    <t>831</t>
  </si>
  <si>
    <t xml:space="preserve">        Связь и информатика</t>
  </si>
  <si>
    <t>0410</t>
  </si>
  <si>
    <t>300</t>
  </si>
  <si>
    <t>320</t>
  </si>
  <si>
    <t>620</t>
  </si>
  <si>
    <t>100</t>
  </si>
  <si>
    <t>120</t>
  </si>
  <si>
    <t>200</t>
  </si>
  <si>
    <t>240</t>
  </si>
  <si>
    <t>850</t>
  </si>
  <si>
    <t>110</t>
  </si>
  <si>
    <t xml:space="preserve">        Дорожное хозяйство (дорожные фонды)</t>
  </si>
  <si>
    <t>0409</t>
  </si>
  <si>
    <t xml:space="preserve">    ШТРАФЫ, САНКЦИИ, ВОЗМЕЩЕНИЕ УЩЕРБА</t>
  </si>
  <si>
    <t>00011600000000000000</t>
  </si>
  <si>
    <t>Доп класс. КОЛОНКУ СКРЫТЬ</t>
  </si>
  <si>
    <t>0113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</si>
  <si>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</si>
  <si>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</si>
  <si>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КУЛЬТУРА, КИНЕМАТОГРАФИЯ</t>
  </si>
  <si>
    <t xml:space="preserve">      ФИЗИЧЕСКАЯ КУЛЬТУРА И СПОРТ</t>
  </si>
  <si>
    <t xml:space="preserve">        Физическая культура</t>
  </si>
  <si>
    <t>1101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</si>
  <si>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</si>
  <si>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</si>
  <si>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</si>
  <si>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</si>
  <si>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Иные межбюджетные трансферты</t>
  </si>
  <si>
    <t>1100</t>
  </si>
  <si>
    <t>0503</t>
  </si>
  <si>
    <t xml:space="preserve">        Благоустройство</t>
  </si>
  <si>
    <t>Коды</t>
  </si>
  <si>
    <t>Дата</t>
  </si>
  <si>
    <t>по ОКЕИ</t>
  </si>
  <si>
    <t>Периодичность: квартальная, годовая</t>
  </si>
  <si>
    <t>Наименование органа исполнительной власти</t>
  </si>
  <si>
    <t>1. ДОХОДЫ</t>
  </si>
  <si>
    <t>730</t>
  </si>
  <si>
    <t>853</t>
  </si>
  <si>
    <t xml:space="preserve"> муниципального образования городское поселение Кандалакша Кандалакшского района</t>
  </si>
  <si>
    <t>ОТЧЕТ ОБ ИСПОЛНЕНИИ БЮДЖЕТА</t>
  </si>
  <si>
    <t>3. ИСТОЧНИКИ ФИНАНСИРОВАНИЯ ДЕФИЦИТА БЮДЖЕТА</t>
  </si>
  <si>
    <t>Единица измерения: тыс. руб.</t>
  </si>
  <si>
    <t>001</t>
  </si>
  <si>
    <t>0700</t>
  </si>
  <si>
    <t>0707</t>
  </si>
  <si>
    <t>0709</t>
  </si>
  <si>
    <t>0800</t>
  </si>
  <si>
    <t>0801</t>
  </si>
  <si>
    <t>1000</t>
  </si>
  <si>
    <t xml:space="preserve">    Администрация муниципального образования городское поселение Кандалакша Кандалакшского района</t>
  </si>
  <si>
    <t>0000</t>
  </si>
  <si>
    <t xml:space="preserve">      ОБЩЕГОСУДАРСТВЕННЫЕ ВОПРОСЫ</t>
  </si>
  <si>
    <t>00011700000000000000</t>
  </si>
  <si>
    <t xml:space="preserve">    ПРОЧИЕ НЕНАЛОГОВЫЕ ДОХОДЫ</t>
  </si>
  <si>
    <t xml:space="preserve">      Невыясненные поступления</t>
  </si>
  <si>
    <t>0227501</t>
  </si>
  <si>
    <t>0228101</t>
  </si>
  <si>
    <t xml:space="preserve">        Обеспечение пожарной безопасности</t>
  </si>
  <si>
    <t>0310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</si>
  <si>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</si>
  <si>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</si>
  <si>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</si>
  <si>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Другие общегосударственные вопросы</t>
  </si>
  <si>
    <t xml:space="preserve">      НАЦИОНАЛЬНАЯ ЭКОНОМИКА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</si>
  <si>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</si>
  <si>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</si>
  <si>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</si>
  <si>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>% исполнения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</si>
  <si>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</si>
  <si>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</si>
  <si>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</si>
  <si>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</si>
  <si>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00010600000000000000</t>
  </si>
  <si>
    <t xml:space="preserve">    НАЛОГИ НА ИМУЩЕСТВО</t>
  </si>
  <si>
    <t xml:space="preserve">      Налог на имущество физических лиц</t>
  </si>
  <si>
    <t xml:space="preserve">      Земельный налог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</si>
  <si>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</si>
  <si>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</si>
  <si>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00011400000000000000</t>
  </si>
  <si>
    <t xml:space="preserve">    ДОХОДЫ ОТ ПРОДАЖИ МАТЕРИАЛЬНЫХ И НЕМАТЕРИАЛЬНЫХ АКТИВОВ</t>
  </si>
  <si>
    <t>00011402000000000000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</si>
  <si>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</si>
  <si>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</si>
  <si>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</si>
  <si>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</si>
  <si>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Неисполненные назначения</t>
  </si>
  <si>
    <t xml:space="preserve">      НАЦИОНАЛЬНАЯ БЕЗОПАСНОСТЬ И ПРАВООХРАНИТЕЛЬНАЯ ДЕЯТЕЛЬНОСТЬ</t>
  </si>
  <si>
    <t>0300</t>
  </si>
  <si>
    <t xml:space="preserve">    ДОХОДЫ ОТ ОКАЗАНИЯ ПЛАТНЫХ УСЛУГ (РАБОТ) И КОМПЕНСАЦИИ ЗАТРАТ ГОСУДАРСТВА</t>
  </si>
  <si>
    <t xml:space="preserve">    НАЛОГИ НА ТОВАРЫ (РАБОТЫ, УСЛУГИ), РЕАЛИЗУЕМЫЕ НА ТЕРРИТОРИИ РОССИЙСКОЙ ФЕДЕРАЦИИ</t>
  </si>
  <si>
    <t>00010300000000000000</t>
  </si>
  <si>
    <t xml:space="preserve">      Доходы от компенсации затрат государства</t>
  </si>
  <si>
    <t>00011302000000000130</t>
  </si>
  <si>
    <t xml:space="preserve">        Коммунальное хозяйство</t>
  </si>
  <si>
    <t xml:space="preserve">      ОБРАЗОВАНИЕ</t>
  </si>
  <si>
    <t xml:space="preserve">        Другие вопросы в области образования</t>
  </si>
  <si>
    <t xml:space="preserve">        Культура</t>
  </si>
  <si>
    <t xml:space="preserve">      СОЦИАЛЬНАЯ ПОЛИТИКА</t>
  </si>
  <si>
    <t>Код бюджетной классификации</t>
  </si>
  <si>
    <t>Группа</t>
  </si>
  <si>
    <t>Подгруппа</t>
  </si>
  <si>
    <t>Статья</t>
  </si>
  <si>
    <t>Элемент</t>
  </si>
  <si>
    <t>ИСТОЧНИКИ ВНУТРЕННЕГО ФИНАНСИРОВАНИЯ ДЕФИЦИТОВ БЮДЖЕТОВ</t>
  </si>
  <si>
    <t>01</t>
  </si>
  <si>
    <t>00</t>
  </si>
  <si>
    <t>Кредиты кредитных организаций в валюте Российской Федерации</t>
  </si>
  <si>
    <t>02</t>
  </si>
  <si>
    <t>Получение кредитов от кредитных организаций в валюте Российской Федерации</t>
  </si>
  <si>
    <t>700</t>
  </si>
  <si>
    <t>710</t>
  </si>
  <si>
    <t>Погашение кредитов, предоставленных кредитными организациями в валюте Российской Федерации</t>
  </si>
  <si>
    <t>800</t>
  </si>
  <si>
    <t>810</t>
  </si>
  <si>
    <t>Бюджетные кредиты от других бюджетов бюджетной системы Российской Федерации</t>
  </si>
  <si>
    <t>03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</si>
  <si>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</si>
  <si>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</si>
  <si>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05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</si>
  <si>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</si>
  <si>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</si>
  <si>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</si>
  <si>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510</t>
  </si>
  <si>
    <t>Уменьшение остатков средств бюджетов</t>
  </si>
  <si>
    <t>600</t>
  </si>
  <si>
    <t>Уменьшение прочих остатков средств бюджетов</t>
  </si>
  <si>
    <t>Уменьшение прочих остатков денежных средств бюджетов</t>
  </si>
  <si>
    <t>610</t>
  </si>
  <si>
    <t>Иные источники внутреннего финансирования дефицитов бюджетов</t>
  </si>
  <si>
    <t>06</t>
  </si>
  <si>
    <t>Исполнение государственных и муниципальных гарантий в валюте Российской Федерации</t>
  </si>
  <si>
    <t>04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</si>
  <si>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</si>
  <si>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 бюджетной классификации Российской Федерации</t>
  </si>
  <si>
    <t>Сумма</t>
  </si>
  <si>
    <t>Утверждено</t>
  </si>
  <si>
    <t>Исполнено</t>
  </si>
  <si>
    <t>Наименование показателя</t>
  </si>
  <si>
    <t>Администрация муниципального образования городское поселение Кандалакша Кандалакшского района</t>
  </si>
  <si>
    <t>000</t>
  </si>
  <si>
    <t>0100</t>
  </si>
  <si>
    <t>500</t>
  </si>
  <si>
    <t>0103</t>
  </si>
  <si>
    <t>0104</t>
  </si>
  <si>
    <t>0400</t>
  </si>
  <si>
    <t>0412</t>
  </si>
  <si>
    <t>0500</t>
  </si>
  <si>
    <t>0501</t>
  </si>
  <si>
    <t>0502</t>
  </si>
  <si>
    <t>00011300000000000000</t>
  </si>
  <si>
    <t>(тыс.руб.)</t>
  </si>
  <si>
    <t>Ведомство</t>
  </si>
  <si>
    <t>Целевая статья</t>
  </si>
  <si>
    <t>Вид расходов</t>
  </si>
  <si>
    <t xml:space="preserve">        Пенсионное обеспечение</t>
  </si>
  <si>
    <t>1001</t>
  </si>
  <si>
    <t>00010102000010000110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</si>
  <si>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</si>
  <si>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00010102010010000110</t>
  </si>
  <si>
    <t xml:space="preserve">    НАЛОГИ НА СОВОКУПНЫЙ ДОХОД</t>
  </si>
  <si>
    <t>00010500000000000000</t>
  </si>
  <si>
    <t>00010601000000000110</t>
  </si>
  <si>
    <t>00010606000000000110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</si>
  <si>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</si>
  <si>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</si>
  <si>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</si>
  <si>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</si>
  <si>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Прочие субсидии</t>
  </si>
  <si>
    <t>121</t>
  </si>
  <si>
    <t>122</t>
  </si>
  <si>
    <t>242</t>
  </si>
  <si>
    <t>244</t>
  </si>
  <si>
    <t>852</t>
  </si>
  <si>
    <t>830</t>
  </si>
  <si>
    <t>раздел, подраздел</t>
  </si>
  <si>
    <t xml:space="preserve">      Налог, взимаемый в связи с применением упрощенной системы налогообложения</t>
  </si>
  <si>
    <t>00010501000000000110</t>
  </si>
  <si>
    <t xml:space="preserve">        Налог, взимаемый с налогоплательщиков, выбравших в качестве объекта налогообложения доходы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</si>
  <si>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</si>
  <si>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>111</t>
  </si>
  <si>
    <t>112</t>
  </si>
  <si>
    <t>540</t>
  </si>
  <si>
    <t>621</t>
  </si>
  <si>
    <t>00011105013130000120</t>
  </si>
  <si>
    <t>00011105025130000120</t>
  </si>
  <si>
    <t>00011105075130000120</t>
  </si>
  <si>
    <t>00011302065130000130</t>
  </si>
  <si>
    <t>00011402053130000410</t>
  </si>
  <si>
    <t>00011690050130000140</t>
  </si>
  <si>
    <t>00011406013130000430</t>
  </si>
  <si>
    <t xml:space="preserve">          Прочие межбюджетные трансферты, передаваемые бюджетам городских поселений</t>
  </si>
  <si>
    <t xml:space="preserve">          Прочие субвенции бюджетам городских поселений</t>
  </si>
  <si>
    <t xml:space="preserve">          Прочие субсидии бюджетам городских поселений</t>
  </si>
  <si>
    <t xml:space="preserve">          Дотации бюджетам городских поселений на выравнивание бюджетной обеспеченности</t>
  </si>
  <si>
    <t xml:space="preserve">          Доходы от сдачи в аренду имущества, составляющего казну городских поселений (за исключением земельных участков)</t>
  </si>
  <si>
    <t>00011109045130000120</t>
  </si>
  <si>
    <t xml:space="preserve">      Доходы от продажи земельных участков, находящихся в государственной и муниципальной собственности 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</si>
  <si>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</si>
  <si>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</t>
  </si>
  <si>
    <t>00011701050130000180</t>
  </si>
  <si>
    <t>2. РАСХОДЫ</t>
  </si>
  <si>
    <t>611</t>
  </si>
  <si>
    <t>612</t>
  </si>
  <si>
    <t>321</t>
  </si>
  <si>
    <t xml:space="preserve">        Другие вопросы в области жилищно-коммунального хозяйства</t>
  </si>
  <si>
    <t>0505</t>
  </si>
  <si>
    <t>00011302995130000130</t>
  </si>
  <si>
    <t xml:space="preserve">        Сельское хозяйство и рыболовство</t>
  </si>
  <si>
    <t>0405</t>
  </si>
  <si>
    <t>400</t>
  </si>
  <si>
    <t>410</t>
  </si>
  <si>
    <t>412</t>
  </si>
  <si>
    <t>0000000000</t>
  </si>
  <si>
    <t xml:space="preserve">          Муниципальная программа "Муниципальное управление и гражданское общество муниципального образования городское поселение Кандалакша Кандалакшского района"</t>
  </si>
  <si>
    <t>0100000000</t>
  </si>
  <si>
    <t xml:space="preserve">            Подпрограмма "Повышение эффективности муниципального управления в органах местного самоуправления в муниципальном образовании городское поселение Кандалакша Кандалакшского района"</t>
  </si>
  <si>
    <t>0120000000</t>
  </si>
  <si>
    <t xml:space="preserve">              Основное мероприятие 1. Обеспечение выполнения функций и задач, находящихся в ведении Совета депутатов городского поселения Кандалакша Кандалакшского района</t>
  </si>
  <si>
    <t>0120100000</t>
  </si>
  <si>
    <t xml:space="preserve">  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</si>
  <si>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  Расходы на выплаты персоналу государственных (муниципальных) органов</t>
  </si>
  <si>
    <t xml:space="preserve">                      Фонд оплаты труда государственных (муниципальных) органов</t>
  </si>
  <si>
    <t xml:space="preserve">  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</si>
  <si>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</si>
  <si>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    Расходы на выплаты по оплате труда работников органов местного самоуправления</t>
  </si>
  <si>
    <t>0120106010</t>
  </si>
  <si>
    <t xml:space="preserve">                Расходы на обеспечение функций работников органов местного самоуправления</t>
  </si>
  <si>
    <t>0120106030</t>
  </si>
  <si>
    <t xml:space="preserve">                    Иные закупки товаров, работ и услуг для государственных (муниципальных) нужд</t>
  </si>
  <si>
    <t xml:space="preserve">                      Закупка товаров, работ, услуг в сфере информационно-коммуникационных технологий</t>
  </si>
  <si>
    <t xml:space="preserve">                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</si>
  <si>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0120113060</t>
  </si>
  <si>
    <t xml:space="preserve">              Основное мероприятие 2. Обеспечение выполнения функций и задач, находящихся в ведении  Администрации  муниципального образования городское поселение Кандалакша Кандалакшского района</t>
  </si>
  <si>
    <t>0120200000</t>
  </si>
  <si>
    <t>0120206030</t>
  </si>
  <si>
    <t xml:space="preserve">                  Иные бюджетные ассигнования</t>
  </si>
  <si>
    <t xml:space="preserve">                    Уплата налогов, сборов и иных платежей</t>
  </si>
  <si>
    <t xml:space="preserve">                      Уплата  иных платежей</t>
  </si>
  <si>
    <t>0120204010</t>
  </si>
  <si>
    <t xml:space="preserve">                Расходы на обеспечение функций главы местной администрации</t>
  </si>
  <si>
    <t>0120204030</t>
  </si>
  <si>
    <t>0120206010</t>
  </si>
  <si>
    <t xml:space="preserve">                      Уплата прочих налогов, сборов</t>
  </si>
  <si>
    <t>0120213060</t>
  </si>
  <si>
    <t xml:space="preserve">              Основное мероприятие 9. Исполнение переданных полномочий в части осуществления внешнего муниципального финансового контроля</t>
  </si>
  <si>
    <t>0120900000</t>
  </si>
  <si>
    <t xml:space="preserve">                Иные межбюджетные трансферты на исполнение переданных полномочий в части осуществления внешнего муниципального финансового контроля</t>
  </si>
  <si>
    <t>0120999020</t>
  </si>
  <si>
    <t xml:space="preserve">                  Межбюджетные трансферты</t>
  </si>
  <si>
    <t xml:space="preserve">                    Иные межбюджетные трансферты</t>
  </si>
  <si>
    <t xml:space="preserve">            Подпрограмма "Осуществление функций по управлению муниципальным имуществом муниципального образования городское поселение Кандалакша Кандалакшского района"</t>
  </si>
  <si>
    <t>0110000000</t>
  </si>
  <si>
    <t xml:space="preserve">              Основное мероприятие 3. Содержание муниципального имущества, составляющего казну муниципального образования городское поселение Кандалакша, в том числе оформление права муниципальной собственности и ликвидации объектов муниципальной собственности, предоставляющих угрозу жизни и здоровью</t>
  </si>
  <si>
    <t>0110300000</t>
  </si>
  <si>
    <t xml:space="preserve">                Содержание муниципального имущества, составляющего казну муниципального образования городское поселение Кандалакша, в том числе оформление права муниципальной собственности и ликвидации объектов муниципальной собственности, предоставляющих угрозу жизни и здоровью</t>
  </si>
  <si>
    <t>0110390000</t>
  </si>
  <si>
    <t xml:space="preserve">              Основное мероприятие 3. Обеспечение деятельности муниципального казенного учреждения  "Комплексное обслуживание"</t>
  </si>
  <si>
    <t>0120300000</t>
  </si>
  <si>
    <t xml:space="preserve">                Обеспечение деятельности муниципального казенного учреждения  "Комплексное обслуживание" за счет средств местного бюджета</t>
  </si>
  <si>
    <t>0120390720</t>
  </si>
  <si>
    <t xml:space="preserve">                    Расходы на выплаты персоналу казенных учреждений</t>
  </si>
  <si>
    <t>119</t>
  </si>
  <si>
    <t xml:space="preserve">              Основное мероприятие 6. Определение перечня должностных лиц, уполномоченных составлять административные протоколы об административных правонарушениях</t>
  </si>
  <si>
    <t>0120600000</t>
  </si>
  <si>
    <t xml:space="preserve">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</si>
  <si>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0120675540</t>
  </si>
  <si>
    <t xml:space="preserve">          Муниципальная программа  "Управление муниципальными финансами, создание условий для эффективного, устойчивого и ответственного управления муниципальными финансами муниципального образования городское поселение Кандалакша Кандалакшского района"</t>
  </si>
  <si>
    <t>0200000000</t>
  </si>
  <si>
    <t xml:space="preserve">            Подпрограмма "Управление муниципальными   финансами муниципального образования городское поселение Кандалакша Кандалакшского района"</t>
  </si>
  <si>
    <t>0210000000</t>
  </si>
  <si>
    <t xml:space="preserve">              Основное мероприятие 2. Выполнение обязательств по исполнению решений судов, в том числе в части субсидиарной ответственности, по долгам муниципальных бюджетных учреждений</t>
  </si>
  <si>
    <t>0210200000</t>
  </si>
  <si>
    <t xml:space="preserve">                Выполнение обязательств по исполнению решений судов, в том числе в части субсидиарной ответственности, по долгам муниципальных бюджетных учреждений</t>
  </si>
  <si>
    <t>0210290000</t>
  </si>
  <si>
    <t xml:space="preserve">                    Исполнение судебных актов</t>
  </si>
  <si>
    <t xml:space="preserve">    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</si>
  <si>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Муниципальная программа "Обеспечение общественного порядка и безопасности населения в муниципальном образовании городское поселение Кандалакша"</t>
  </si>
  <si>
    <t>0300000000</t>
  </si>
  <si>
    <t xml:space="preserve">              Основное мероприятие 2. Обеспечение выполнение задач, направленных на реализацию полномочий местного значения в области гражданской обороны, защиты населения и территорий от чрезвычайных ситуаций природного и техногенного характера, безопасности людей на водных объектах, по вопросам участия в профилактике терроризма и экстремизма, минимизации и ликвидации проявлений терроризма и экстремизма</t>
  </si>
  <si>
    <t>0300200000</t>
  </si>
  <si>
    <t>0300299010</t>
  </si>
  <si>
    <t xml:space="preserve">              Основное мероприятие 3. Разработка и осуществление мероприятий по обеспечению пожарной безопасности муниципального образования и объектов муниципальной собственности</t>
  </si>
  <si>
    <t>0300300000</t>
  </si>
  <si>
    <t xml:space="preserve">                Иные межбюджетные трансферты на исполнение переданных полномочий в части обеспечения первичных мер пожарной безопасности в границах населенных пунктов поселения</t>
  </si>
  <si>
    <t>0300399040</t>
  </si>
  <si>
    <t xml:space="preserve">              Основное мероприятие 4. Обеспечение выполнение задач, направленных на реализацию полномочий местного значения в области обеспечения первичных мер пожарной безопасности в границах населенных пунктов поселения</t>
  </si>
  <si>
    <t>0300400000</t>
  </si>
  <si>
    <t xml:space="preserve">                Иные межбюджетные трансферты на исполнение переданных полномочий в части  обеспечения первичных мер пожарной безопасности в границах населенных пунктов поселения</t>
  </si>
  <si>
    <t>0300499040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</si>
  <si>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</si>
  <si>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</si>
  <si>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    Основное мероприятие 1. Повышение общественной безопасности и правоохранительной деятельности</t>
  </si>
  <si>
    <t>0300100000</t>
  </si>
  <si>
    <t xml:space="preserve">          Муниципальная программа "Обеспечение комфортной среды проживания населения в муниципальном образовании городское поселение Кандалакша Кандалакшского района"</t>
  </si>
  <si>
    <t>0500000000</t>
  </si>
  <si>
    <t xml:space="preserve">            Подпрограмма "Благоустройство городских территорий муниципального образования городское поселение Кандалакша Кандалакшского района"</t>
  </si>
  <si>
    <t>0530000000</t>
  </si>
  <si>
    <t>0531300000</t>
  </si>
  <si>
    <t>0531375590</t>
  </si>
  <si>
    <t xml:space="preserve">    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</si>
  <si>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0531375600</t>
  </si>
  <si>
    <t xml:space="preserve">          Муниципальная программа "Информационное общество муниципального образования городское поселение Кандалакша Кандалакшского района"</t>
  </si>
  <si>
    <t>1200000000</t>
  </si>
  <si>
    <t xml:space="preserve">              Основное мероприятие 5. Организация "Системы автоматизированного рабочего места муниципального образования"</t>
  </si>
  <si>
    <t>1200500000</t>
  </si>
  <si>
    <t xml:space="preserve">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</si>
  <si>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1200570570</t>
  </si>
  <si>
    <t xml:space="preserve">                Софинансирование к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</si>
  <si>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12005S0570</t>
  </si>
  <si>
    <t xml:space="preserve">          Муниципальная программа "Развитие экономического потенциала и формирование благоприятного предпринимательского климата в муниципальном образовании городское поселение Кандалакша Кандалакшского района"</t>
  </si>
  <si>
    <t>1000000000</t>
  </si>
  <si>
    <t xml:space="preserve">              Основное мероприятие 2.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выставок-ярмарок товаров и услуг; конкурсов между субъектами малого и среднего предпринимательства</t>
  </si>
  <si>
    <t>1000200000</t>
  </si>
  <si>
    <t xml:space="preserve">                Организация для субъектов малого и среднего предпринимательства, осуществляющих деятельность на территории муниципального образования городское поселение Кандалакша выставок-ярмарок товаров и услуг; конкурсов между субъектами малого и среднего предпринимательства</t>
  </si>
  <si>
    <t>1000290000</t>
  </si>
  <si>
    <t>0110400000</t>
  </si>
  <si>
    <t>0110490000</t>
  </si>
  <si>
    <t xml:space="preserve">            Подпрограмма  "Обеспечение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района"</t>
  </si>
  <si>
    <t>0520000000</t>
  </si>
  <si>
    <t xml:space="preserve">              Основное мероприятие 2. Участие городского поселения Кандалакша в реализации региональных программ переселения граждан из ветхого и аварийного жилого фонда</t>
  </si>
  <si>
    <t>0520200000</t>
  </si>
  <si>
    <t xml:space="preserve">                  Капитальные вложения в объекты недвижимого имущества государственной (муниципальной собственности)</t>
  </si>
  <si>
    <t xml:space="preserve">                    Бюджетные инвестиции</t>
  </si>
  <si>
    <t xml:space="preserve">              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</si>
  <si>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      Подпрограмма "Поддержка и развитие коммунального хозяйства муниципального образования городское поселение Кандалакша Кандалакшского района"</t>
  </si>
  <si>
    <t>0510000000</t>
  </si>
  <si>
    <t xml:space="preserve">    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</si>
  <si>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Муниципальная программа "Энергоэффективность и развитие энергетики в муниципальном образовании городское поселение Кандалакша Кандалакшского района"</t>
  </si>
  <si>
    <t>0900000000</t>
  </si>
  <si>
    <t xml:space="preserve">            Подпрограмма "Подготовка объектов и систем жизнеобеспечения на территории муниципального образования городское поселение Кандалакша Кандалакшского района  к работе в отопительный период"</t>
  </si>
  <si>
    <t>0920000000</t>
  </si>
  <si>
    <t xml:space="preserve">              Основное мероприятие 1. Подготовка объектов и систем жизнеобеспечения на территории муниципального образования к работе в отопительный период</t>
  </si>
  <si>
    <t>0920100000</t>
  </si>
  <si>
    <t xml:space="preserve">          Муниципальная программа "Вовлечение молодежи в социальную практику муниципального образования городское поселение Кандалакша Кандалакшского района "</t>
  </si>
  <si>
    <t>0700000000</t>
  </si>
  <si>
    <t xml:space="preserve">              Основное мероприятие 1. Вовлечение молодежи в общественную деятельность</t>
  </si>
  <si>
    <t>0700100000</t>
  </si>
  <si>
    <t xml:space="preserve">                  Предоставление субсидий бюджетным, автономным учреждениям и иным некоммерческим организациям</t>
  </si>
  <si>
    <t xml:space="preserve">                    Субсидии бюджетным учреждениям</t>
  </si>
  <si>
    <t xml:space="preserve">    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</si>
  <si>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Финансовое обеспечение муниципального бюджетного учреждения "Центр содействия социальному развитию молодежи "Гармония" для выполнения муниципального задания на оказание муниципальных услуг (выполнение работ)</t>
  </si>
  <si>
    <t>0700190010</t>
  </si>
  <si>
    <t xml:space="preserve">              Основное мероприятие 2. Содействие развитию потенциала талантливой молодежи</t>
  </si>
  <si>
    <t>0700200000</t>
  </si>
  <si>
    <t xml:space="preserve">                Проведение городских, творческих, интеллектуальных фестивалей, конкурсов</t>
  </si>
  <si>
    <t>0700290120</t>
  </si>
  <si>
    <t xml:space="preserve">              Основное мероприятие 3. Создание условий для гражданско-патриотического воспитания молодежи</t>
  </si>
  <si>
    <t>0700300000</t>
  </si>
  <si>
    <t xml:space="preserve">                Создание условий для гражданско-патриотического воспитания молодежи</t>
  </si>
  <si>
    <t>0700390140</t>
  </si>
  <si>
    <t xml:space="preserve">                      Субсидии бюджетным учреждениям на иные цели</t>
  </si>
  <si>
    <t xml:space="preserve">              Основное мероприятие 3. Выполнение обязательств по своевременному погашению реструктурированной задолженности бюджетных учреждений по пеням, начисленным на страховые взносы в бюджеты государственных внебюджетных фондов</t>
  </si>
  <si>
    <t>0210300000</t>
  </si>
  <si>
    <t xml:space="preserve">                Выполнение обязательств по своевременному погашению реструктурированной задолженности бюджетных учреждений по пеням, начисленным на страховые взносы в бюджеты государственных внебюджетных фондов</t>
  </si>
  <si>
    <t>0210380360</t>
  </si>
  <si>
    <t xml:space="preserve">          Муниципальная программа "Развитие культуры и сохранение культурного наследия в муниципальном образовании городское поселение Кандалакша Кандалакшского района "</t>
  </si>
  <si>
    <t>0800000000</t>
  </si>
  <si>
    <t xml:space="preserve">            Подпрограмма  "Наследие муниципального образования городское поселение Кандалакша Кандалакшского района"</t>
  </si>
  <si>
    <t>0810000000</t>
  </si>
  <si>
    <t>0810200000</t>
  </si>
  <si>
    <t xml:space="preserve">                Финансовое обеспечение муниципального бюджетного учреждения "Кандалакшская централизованная библиотечная система" для выполнения муниципального задания на оказание муниципальных услуг (выполнение работ)</t>
  </si>
  <si>
    <t>0810290060</t>
  </si>
  <si>
    <t xml:space="preserve">                Субсидия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</si>
  <si>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    Софинансирование к субсидии на проведение ремонтных работ и укрепление материально-технической базы муниципальных учреждений культуры, искусства и образования в сфере культуры и искусства</t>
  </si>
  <si>
    <t xml:space="preserve">              Основное мероприятие 4. Организация музейной деятельности и музейное обслуживание населения</t>
  </si>
  <si>
    <t>0810400000</t>
  </si>
  <si>
    <t xml:space="preserve">                Финансовое обеспечение муниципального бюджетного учреждения "Музей истории города Кандалакша" для выполнения муниципального задания на оказание муниципальных услуг (выполнение работ)</t>
  </si>
  <si>
    <t>0810490010</t>
  </si>
  <si>
    <t xml:space="preserve">            Подпрограмма "Искусство муниципального образования городское поселение Кандалакша Кандалакшского района"</t>
  </si>
  <si>
    <t>0820000000</t>
  </si>
  <si>
    <t xml:space="preserve">              Основное мероприятие 1. Повышение доступности, качества услуг в культурно-досуговой сфере, поддержка традиционной народной культуры, организация досуга населения</t>
  </si>
  <si>
    <t>0820100000</t>
  </si>
  <si>
    <t>0820190010</t>
  </si>
  <si>
    <t xml:space="preserve">              Основное мероприятие 3. Укрепление материально-технической базы муниципального бюджетного учреждения "Дворец культуры "Металлург" и его филиалов</t>
  </si>
  <si>
    <t>0820300000</t>
  </si>
  <si>
    <t>0820371060</t>
  </si>
  <si>
    <t>08203S1060</t>
  </si>
  <si>
    <t xml:space="preserve">              Основное мероприятие 6. Проведение городских праздничных мероприятий</t>
  </si>
  <si>
    <t>0820600000</t>
  </si>
  <si>
    <t xml:space="preserve">                Проведение городских праздничных мероприятий</t>
  </si>
  <si>
    <t>0820690110</t>
  </si>
  <si>
    <t xml:space="preserve">              Основное мероприятие 4. Дополнительное пенсионное обеспечение</t>
  </si>
  <si>
    <t>0120400000</t>
  </si>
  <si>
    <t xml:space="preserve">                Доплаты к пенсиям государственных служащих субъектов Российской Федерации и муниципальных служащих</t>
  </si>
  <si>
    <t>0120490920</t>
  </si>
  <si>
    <t xml:space="preserve">                  Социальное обеспечение и иные выплаты населению</t>
  </si>
  <si>
    <t xml:space="preserve">                    Социальные выплаты гражданам, кроме публичных нормативных социальных выплат</t>
  </si>
  <si>
    <t xml:space="preserve">                      Пособия и компенсации гражданам и иные социальные выплаты, кроме публичных нормативных обязательств</t>
  </si>
  <si>
    <t xml:space="preserve">      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</si>
  <si>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>1100000000</t>
  </si>
  <si>
    <t xml:space="preserve">              Основное мероприятие 1. Организация и проведение спортивных мероприятий</t>
  </si>
  <si>
    <t>1100100000</t>
  </si>
  <si>
    <t xml:space="preserve">                Организация и проведение спортивных мероприятий</t>
  </si>
  <si>
    <t>1100190000</t>
  </si>
  <si>
    <t xml:space="preserve">              Основное мероприятие 3. Обеспечение функционирования муниципального автономного учреждения "Дворец спорта"</t>
  </si>
  <si>
    <t>1100300000</t>
  </si>
  <si>
    <t xml:space="preserve">                Финансовое обеспечение муниципального автономного учреждения "Дворец спорта" для выполнения муниципального задания на оказание муниципальных услуг (выполнение работ)</t>
  </si>
  <si>
    <t>1100390010</t>
  </si>
  <si>
    <t xml:space="preserve">                    Субсидии автономным учреждениям</t>
  </si>
  <si>
    <t xml:space="preserve">    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</si>
  <si>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Основное мероприятие 1. Своевременное обслуживание кредитов, полученных муниципальным образованием</t>
  </si>
  <si>
    <t>0210100000</t>
  </si>
  <si>
    <t xml:space="preserve">                  Обслуживание государственного (муниципального) долга</t>
  </si>
  <si>
    <t xml:space="preserve">                    Обслуживание муниципального долга</t>
  </si>
  <si>
    <t xml:space="preserve">    Муниципальное казенное учреждение "Управление городским хозяйством"</t>
  </si>
  <si>
    <t>003</t>
  </si>
  <si>
    <t xml:space="preserve">          Муниципальная программа "Развитие транспортной системы в муниципальном образовании городское поселение Кандалакша Кандалакшского района"</t>
  </si>
  <si>
    <t>0600000000</t>
  </si>
  <si>
    <t xml:space="preserve">            Подпрограмма "Повышение безопасности дорожного движения и снижения дорожно-транспортного травматизма в муниципальном образовании городское поселение Кандалакша Кандалакшского района"</t>
  </si>
  <si>
    <t>0610000000</t>
  </si>
  <si>
    <t xml:space="preserve">              Основное мероприятие 3. Обслуживание светофорного объекта</t>
  </si>
  <si>
    <t>0610300000</t>
  </si>
  <si>
    <t xml:space="preserve">                Обслуживание светофорного объекта</t>
  </si>
  <si>
    <t>0610390000</t>
  </si>
  <si>
    <t xml:space="preserve">              Основное мероприятие 6. Содержание автомобильных дорог и сооружений на них в границах муниципального образования городское поселение Кандалакша</t>
  </si>
  <si>
    <t>0610600000</t>
  </si>
  <si>
    <t xml:space="preserve">                Содержание автомобильных дорог и сооружений на них в границах муниципального образования городское поселение Кандалакша</t>
  </si>
  <si>
    <t>0610690000</t>
  </si>
  <si>
    <t xml:space="preserve">            Подпрограмма "Развитие транспортной инфраструктуры муниципального образования городское поселение Кандалакша Кандалакшского района"</t>
  </si>
  <si>
    <t>0620000000</t>
  </si>
  <si>
    <t xml:space="preserve">              Основное мероприятие 1. Проведение экспертизы сметной документации</t>
  </si>
  <si>
    <t>0620100000</t>
  </si>
  <si>
    <t xml:space="preserve">                Проведение экспертизы сметной документации</t>
  </si>
  <si>
    <t>0620190000</t>
  </si>
  <si>
    <t xml:space="preserve">              Основное мероприятие 2. Ремонт и капитальный ремонт автомобильных дорог и искусственных сооружений на них</t>
  </si>
  <si>
    <t>0620200000</t>
  </si>
  <si>
    <t xml:space="preserve">              Основное мероприятие 5. Содержание, ремонт и обслуживание мостов</t>
  </si>
  <si>
    <t>0620500000</t>
  </si>
  <si>
    <t xml:space="preserve">                Содержание, ремонт и обслуживание мостов</t>
  </si>
  <si>
    <t>0620590000</t>
  </si>
  <si>
    <t xml:space="preserve">              Основное мероприятие 1. Санитарная уборка снега, несанкционированных свалок, расчистка внутриквартальных проездов</t>
  </si>
  <si>
    <t>0530100000</t>
  </si>
  <si>
    <t xml:space="preserve">                Санитарная уборка снега, расчистка внутриквартальных проездов</t>
  </si>
  <si>
    <t>0530190010</t>
  </si>
  <si>
    <t xml:space="preserve">              Основное мероприятие 4. Расходы на электроэнергию за наружное и уличное освещение</t>
  </si>
  <si>
    <t>0530400000</t>
  </si>
  <si>
    <t xml:space="preserve">                Расходы на электроэнергию за наружное и уличное освещение</t>
  </si>
  <si>
    <t>0530490000</t>
  </si>
  <si>
    <t xml:space="preserve">              Основное мероприятие 5. Техническое обслуживание и восстановление функционирования сетей наружного и уличного освещения, электрической сети 0,4 кВ, подземной кабельной сети 0,4 кВ</t>
  </si>
  <si>
    <t>0530500000</t>
  </si>
  <si>
    <t xml:space="preserve">                Техническое обслуживание и восстановление функционирования сетей наружного и уличного освещения, электрической сети 0,4 кВ, подземной кабельной сети 0,4 кВ</t>
  </si>
  <si>
    <t>0530590000</t>
  </si>
  <si>
    <t xml:space="preserve">              Основное мероприятие 7. Организация и содержание мест захоронения</t>
  </si>
  <si>
    <t>0530700000</t>
  </si>
  <si>
    <t xml:space="preserve">                Организация и содержание мест захоронения</t>
  </si>
  <si>
    <t>0530790000</t>
  </si>
  <si>
    <t xml:space="preserve">              Основное мероприятие 8. Текущее обслуживание и ремонт спортивно-игровых площадок, игрового оборудования, скамеек и урн расположенных на них</t>
  </si>
  <si>
    <t>0530800000</t>
  </si>
  <si>
    <t xml:space="preserve">                Текущее обслуживание и ремонт спортивно-игровых площадок, игрового оборудования, скамеек и урн расположенных на них</t>
  </si>
  <si>
    <t>0530890000</t>
  </si>
  <si>
    <t xml:space="preserve">              Основное мероприятие 3. Обеспечение своевременного и качественного контроля в сфере коммунального хозяйства</t>
  </si>
  <si>
    <t>0510300000</t>
  </si>
  <si>
    <t xml:space="preserve">                Обеспечение деятельности МКУ " Управление городским хозяйством "</t>
  </si>
  <si>
    <t>0510390000</t>
  </si>
  <si>
    <t xml:space="preserve">    Отдел  земельных, имущественных отношений и градостроительства администрации муниципального образования городское поселение Кандалакша Кандалакшского района</t>
  </si>
  <si>
    <t>005</t>
  </si>
  <si>
    <t xml:space="preserve">              Основное мероприятие 1. Предоставление имущества в аренду и безвозмездное временное пользование</t>
  </si>
  <si>
    <t>0110100000</t>
  </si>
  <si>
    <t xml:space="preserve">                Предоставление имущества в аренду и безвозмездное временное пользование</t>
  </si>
  <si>
    <t>0110190000</t>
  </si>
  <si>
    <t xml:space="preserve">              Основное мероприятие 2. Осуществление структурных преобразований муниципального имущества, обеспечивающих сокращение избыточной части сектора экономики м.о.г.п. Кандалакша путем приватизации имущества</t>
  </si>
  <si>
    <t>0110200000</t>
  </si>
  <si>
    <t xml:space="preserve">                Осуществление структурных преобразований муниципального имущества, обеспечивающих сокращение избыточной части сектора экономики муниципального образования городское поселение  Кандалакша путем приватизации имущества</t>
  </si>
  <si>
    <t>0110290000</t>
  </si>
  <si>
    <t xml:space="preserve">            Подпрограмма "Регулирование земельных отношений на территории муниципального образования городское поселение Кандалакша Кандалакшского района"</t>
  </si>
  <si>
    <t>0540000000</t>
  </si>
  <si>
    <t>0540300000</t>
  </si>
  <si>
    <t>0540500000</t>
  </si>
  <si>
    <t>0540590000</t>
  </si>
  <si>
    <t xml:space="preserve">              Основное мероприятие 6. Инвентаризация земельных участков</t>
  </si>
  <si>
    <t>0540600000</t>
  </si>
  <si>
    <t xml:space="preserve">                Инвентаризация земельных участков</t>
  </si>
  <si>
    <t>0540690000</t>
  </si>
  <si>
    <t xml:space="preserve">            Подпрограмма "Энергосбережение и повышение энергоэффективности муниципального образования городское поселение Кандалакша Кандалакшского района"</t>
  </si>
  <si>
    <t>0910000000</t>
  </si>
  <si>
    <t xml:space="preserve">              Основное мероприятие 1. Обеспечение реализации мероприятий по повышению энергетической эффективности</t>
  </si>
  <si>
    <t>0910100000</t>
  </si>
  <si>
    <t xml:space="preserve">                Актуализация "Схемы теплоснабжения муниципального образования городское поселение Кандалакша" до 2028 года</t>
  </si>
  <si>
    <t>0910190020</t>
  </si>
  <si>
    <t xml:space="preserve">              Основное мероприятие 2. Мероприятия, связанные с оснащением индивидуальными приборами учета электрической энергии, холодной и горячей воды, газа в жилых помещениях, находящихся в муниципальной собственности</t>
  </si>
  <si>
    <t>0910200000</t>
  </si>
  <si>
    <t xml:space="preserve">                Мероприятия, связанные с оснащением индивидуальными приборами учета электрической энергии, холодной и горячей воды, газа в жилых помещениях, находящихся в муниципальной собственности</t>
  </si>
  <si>
    <t>0910290000</t>
  </si>
  <si>
    <t xml:space="preserve">                      Иные выплаты персоналу государственных ( муниципальных) органов, за исключением фонда оплаты труда</t>
  </si>
  <si>
    <t xml:space="preserve">                  Закупка товаров, работ и услуг для обеспечения государственных  (муниципальных) нужд</t>
  </si>
  <si>
    <t xml:space="preserve">                Расходы на выплаты по оплате труда главы местной администрации</t>
  </si>
  <si>
    <t>0300190010</t>
  </si>
  <si>
    <t xml:space="preserve">              Основное мероприятие 1. Содействие в проведении мероприятий, посвященных Дню Российского предпринимательства</t>
  </si>
  <si>
    <t>1000100000</t>
  </si>
  <si>
    <t xml:space="preserve">                Содействие в проведении мероприятий, посвященных Дню Российского предпринимательства</t>
  </si>
  <si>
    <t>1000190000</t>
  </si>
  <si>
    <t xml:space="preserve">              Основное мероприятие 4.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и пустующим нежилым помещениям</t>
  </si>
  <si>
    <t xml:space="preserve">               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и пустующим нежилым помещениям</t>
  </si>
  <si>
    <t xml:space="preserve">              Основное мероприятие 2. Библиотечное обслуживание населения муниципального образования, комплектование и обеспечение сохранности библиотечных фондов библиотек поселения</t>
  </si>
  <si>
    <t xml:space="preserve">                Финансовое обеспечение муниципального бюджетного учреждения "Дворец культуры "Металлург" для выполнения муниципального задания на оказание муниципальных услуг (выполнение работ)</t>
  </si>
  <si>
    <t xml:space="preserve">        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</si>
  <si>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</si>
  <si>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  Основное мероприятие 3. Проведение кадастровых работ в отношении земельных участков</t>
  </si>
  <si>
    <t xml:space="preserve">                Проведение кадастровых работ в отношении земельных участков</t>
  </si>
  <si>
    <t xml:space="preserve">              Основное мероприятие 5. Работы по проведению рыночной оценки</t>
  </si>
  <si>
    <t xml:space="preserve">                    Иные выплаты населению</t>
  </si>
  <si>
    <t>360</t>
  </si>
  <si>
    <t xml:space="preserve">      Платежи от государственных и муниципальных унитарных предприятий</t>
  </si>
  <si>
    <t>00011107000000000000</t>
  </si>
  <si>
    <t>00011107015130000120</t>
  </si>
  <si>
    <t>0520209602</t>
  </si>
  <si>
    <t xml:space="preserve">      Налог на доходы физических лиц</t>
  </si>
  <si>
    <t xml:space="preserve">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</si>
  <si>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 xml:space="preserve">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</si>
  <si>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00010102020010000110</t>
  </si>
  <si>
    <t xml:space="preserve">        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</si>
  <si>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00010102030010000110</t>
  </si>
  <si>
    <t xml:space="preserve">      Акцизы по подакцизным товарам (продукции), производимым на территории Российской Федерации</t>
  </si>
  <si>
    <t>00010302000010000110</t>
  </si>
  <si>
    <t xml:space="preserve">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</si>
  <si>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</si>
  <si>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</si>
  <si>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</si>
  <si>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</si>
  <si>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</si>
  <si>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00010501010010000110</t>
  </si>
  <si>
    <t xml:space="preserve">          Налог, взимаемый с налогоплательщиков, выбравших в качестве объекта налогообложения доходы</t>
  </si>
  <si>
    <t>00010501011010000110</t>
  </si>
  <si>
    <t>00010501020010000110</t>
  </si>
  <si>
    <t xml:space="preserve">      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</si>
  <si>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</si>
  <si>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 xml:space="preserve">        Земельный налог с организаций</t>
  </si>
  <si>
    <t xml:space="preserve">00010606033130000110
</t>
  </si>
  <si>
    <t xml:space="preserve">        Земельный налог с физических лиц</t>
  </si>
  <si>
    <t>00010606040000000110</t>
  </si>
  <si>
    <t xml:space="preserve">00010606043130000110
</t>
  </si>
  <si>
    <t>00011105000000000120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</si>
  <si>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</si>
  <si>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</si>
  <si>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</si>
  <si>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бюджетных и автономных учреждений)</t>
  </si>
  <si>
    <t>00011105020000000120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</si>
  <si>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</si>
  <si>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</si>
  <si>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</si>
  <si>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</si>
  <si>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00011107010000000000</t>
  </si>
  <si>
    <t xml:space="preserve">    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</si>
  <si>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00011109000000000120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</si>
  <si>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</si>
  <si>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00011109040000000120</t>
  </si>
  <si>
    <t xml:space="preserve">              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</si>
  <si>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  Доходы, поступающие в порядке возмещения расходов, понесенных в связи с эксплуатацией имущества</t>
  </si>
  <si>
    <t>00011302060000000130</t>
  </si>
  <si>
    <t xml:space="preserve">          Доходы, поступающие в порядке возмещения расходов, понесенных в связи с эксплуатацией имущества городских поселений</t>
  </si>
  <si>
    <t xml:space="preserve">        Прочие доходы от компенсации затрат государства
</t>
  </si>
  <si>
    <t>00011302990000000130</t>
  </si>
  <si>
    <t xml:space="preserve">          Прочие доходы от компенсации затрат бюджетов городских поселений</t>
  </si>
  <si>
    <t xml:space="preserve">    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</si>
  <si>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</si>
  <si>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00011402050130000410</t>
  </si>
  <si>
    <t xml:space="preserve">        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</si>
  <si>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00011406000000000430</t>
  </si>
  <si>
    <t xml:space="preserve">        Доходы от продажи земельных участков, государственная собственность на которые не разграничена</t>
  </si>
  <si>
    <t>00011406010000000430</t>
  </si>
  <si>
    <t xml:space="preserve">      Прочие поступления от денежных взысканий (штрафов) и иных сумм в возмещение ущерба
</t>
  </si>
  <si>
    <t>00011690000000000140</t>
  </si>
  <si>
    <t>0227053</t>
  </si>
  <si>
    <t xml:space="preserve">      Субсидии бюджетам бюджетной системы Российской Федерации (межбюджетные субсидии)
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</si>
  <si>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</si>
  <si>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00021900000000000000</t>
  </si>
  <si>
    <t>Главный бухгалтер</t>
  </si>
  <si>
    <t>384</t>
  </si>
  <si>
    <t xml:space="preserve">                      Фонд оплаты труда учреждений</t>
  </si>
  <si>
    <t xml:space="preserve">                      Иные выплаты персоналу учреждений, за исключением фонда оплаты труда</t>
  </si>
  <si>
    <t xml:space="preserve">    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</si>
  <si>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Основное мероприятие 13. Осуществление деятельности по регулированию численности бродячих животных, проводимой в рамках эксплуатации объектов благоустройства</t>
  </si>
  <si>
    <t xml:space="preserve">          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</si>
  <si>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</si>
  <si>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  Молодежная политика</t>
  </si>
  <si>
    <t xml:space="preserve">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</si>
  <si>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0810271100</t>
  </si>
  <si>
    <t xml:space="preserve">                Софинансирование к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</si>
  <si>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08102S1100</t>
  </si>
  <si>
    <t>0810471100</t>
  </si>
  <si>
    <t>08104S1100</t>
  </si>
  <si>
    <t>0820171100</t>
  </si>
  <si>
    <t>08201S1100</t>
  </si>
  <si>
    <t xml:space="preserve">        Другие вопросы в области физической культуры и спорта
</t>
  </si>
  <si>
    <t>1105</t>
  </si>
  <si>
    <t xml:space="preserve">                      Субсидии автономным учреждениям на иные цели</t>
  </si>
  <si>
    <t>622</t>
  </si>
  <si>
    <t xml:space="preserve">              Основное мероприятие 6. Обеспечение деятельности муниципального бюджетного учреждения "Редакция городской газеты"</t>
  </si>
  <si>
    <t>1200600000</t>
  </si>
  <si>
    <t>1200690020</t>
  </si>
  <si>
    <t xml:space="preserve">                Своевременное обслуживание кредитов, полученных муниципальным образованием</t>
  </si>
  <si>
    <t>0210190000</t>
  </si>
  <si>
    <t xml:space="preserve">                Субсидия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</si>
  <si>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 xml:space="preserve">                Софинансирование к 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</si>
  <si>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0540390010</t>
  </si>
  <si>
    <t xml:space="preserve">                Работы по проведению рыночной оценки</t>
  </si>
  <si>
    <t xml:space="preserve">              Основное мероприятие 9. Изготовление документов для государственного кадастра</t>
  </si>
  <si>
    <t>0540900000</t>
  </si>
  <si>
    <t xml:space="preserve">                Изготовление документов для государственного кадастра</t>
  </si>
  <si>
    <t>0540990000</t>
  </si>
  <si>
    <t xml:space="preserve">              Основное мероприятие 14. Мероприятия в части благоустройства центральной площади г.Кандалакша</t>
  </si>
  <si>
    <t>0531400000</t>
  </si>
  <si>
    <t xml:space="preserve">                Мероприятия в части благоустройства центральной площади г.Кандалакша</t>
  </si>
  <si>
    <t>0531490000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</si>
  <si>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</si>
  <si>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  Дотации бюджетам бюджетной системы Российской Федерации 
</t>
  </si>
  <si>
    <t xml:space="preserve">     Дотации на выравнивание бюджетной обеспеченности</t>
  </si>
  <si>
    <t xml:space="preserve">              Дотации на выравнивание бюджетной обеспеченности поселений за счет средств областного бюджета (субсидии) из районного фонда финансовой поддержки поселений</t>
  </si>
  <si>
    <t xml:space="preserve">              Дотации на выравнивание бюджетной обеспеченности поселений за счет средств областного бюджета (субвенции) из районного фонда финансовой поддержки поселений</t>
  </si>
  <si>
    <t xml:space="preserve">              Дотации на выравнивание бюджетной обеспеченности поселений за счет средств местного бюджета из районного фонда финансовой поддержки поселений</t>
  </si>
  <si>
    <t xml:space="preserve">     Дотации  бюджетам на поддержку мер по обеспечению сбалансированности бюджетов</t>
  </si>
  <si>
    <t xml:space="preserve">          Дотации  бюджетам городских поселений на поддержку мер по обеспечению сбалансированности бюджетов</t>
  </si>
  <si>
    <t xml:space="preserve">            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</si>
  <si>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 xml:space="preserve">              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</si>
  <si>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 xml:space="preserve">      Субвенции бюджетам бюджетной системы Российской Федерации</t>
  </si>
  <si>
    <t xml:space="preserve">        Прочие субвенции</t>
  </si>
  <si>
    <t xml:space="preserve">        Прочие межбюджетные трансферты, передаваемые бюджетам</t>
  </si>
  <si>
    <t xml:space="preserve">    БЕЗВОЗМЕЗДНЫЕ ПОСТУПЛЕНИЯ ОТ НЕГОСУДАРСТВЕННЫХ ОРГАНИЗАЦИЙ</t>
  </si>
  <si>
    <t xml:space="preserve">      Безвозмездные поступления от негосударственных организаций в бюджеты городских поселений</t>
  </si>
  <si>
    <t xml:space="preserve">        Прочие безвозмездные поступления от негосударственных организаций в бюджеты городских поселений</t>
  </si>
  <si>
    <t xml:space="preserve">    ПРОЧИЕ БЕЗВОЗМЕЗДНЫЕ ПОСТУПЛЕНИЯ</t>
  </si>
  <si>
    <t xml:space="preserve">      Прочие безвозмездные поступления в бюджеты городских поселений</t>
  </si>
  <si>
    <t xml:space="preserve">        Прочие безвозмездные поступления в бюджеты городских поселений</t>
  </si>
  <si>
    <t>ИТОГО ДОХОДОВ</t>
  </si>
  <si>
    <t>00010501021010000110</t>
  </si>
  <si>
    <t>00010606030000000110</t>
  </si>
  <si>
    <t>00020400000000000000</t>
  </si>
  <si>
    <t>00020700000000000000</t>
  </si>
  <si>
    <t>00010302260010000110</t>
  </si>
  <si>
    <t>00011701000000000180</t>
  </si>
  <si>
    <t xml:space="preserve">        Невыясненные поступления, зачисляемые в  бюджеты городских поселений</t>
  </si>
  <si>
    <t>00010800000000000000</t>
  </si>
  <si>
    <t xml:space="preserve">    ГОСУДАРСТВЕННАЯ ПОШЛИНА</t>
  </si>
  <si>
    <t>00010807000010000110</t>
  </si>
  <si>
    <t>00010807170010000110</t>
  </si>
  <si>
    <t>00010807175011000110</t>
  </si>
  <si>
    <t xml:space="preserve">      Государственная пошлина за государственную регистрацию, а также за совершение прочих юридически значимых действий</t>
  </si>
  <si>
    <t xml:space="preserve">      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</si>
  <si>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         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</si>
  <si>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 xml:space="preserve">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</si>
  <si>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Единый сельскохозяйственный налог</t>
  </si>
  <si>
    <t>00010503000010000110</t>
  </si>
  <si>
    <t>00010503010010000110</t>
  </si>
  <si>
    <t xml:space="preserve">        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</si>
  <si>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Единый сельскохозяйственный налог</t>
  </si>
  <si>
    <t>Т.В. Бажаева</t>
  </si>
  <si>
    <t>08102L5190</t>
  </si>
  <si>
    <t xml:space="preserve">                Субсидия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</si>
  <si>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0920170750</t>
  </si>
  <si>
    <t xml:space="preserve">                Софинансирование к субсидии на обеспечение бесперебойного функционирования и повышение энергетической эффективности объектов и систем жизнеобеспечения муниципальных образований Мурманской области</t>
  </si>
  <si>
    <t>09201S0750</t>
  </si>
  <si>
    <t xml:space="preserve">        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</si>
  <si>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</si>
  <si>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</si>
  <si>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0110470850</t>
  </si>
  <si>
    <t>01104S0850</t>
  </si>
  <si>
    <t xml:space="preserve">    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</si>
  <si>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</si>
  <si>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 xml:space="preserve">      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</si>
  <si>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</si>
  <si>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 xml:space="preserve">        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</si>
  <si>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00011105314130000120</t>
  </si>
  <si>
    <t xml:space="preserve">            Субсидия бюджетам на поддержку отрасли культуры</t>
  </si>
  <si>
    <t xml:space="preserve">              Субсидия бюджетам городских поселений на поддержку отрасли культуры</t>
  </si>
  <si>
    <t xml:space="preserve">            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</si>
  <si>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          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</si>
  <si>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00010501050010000110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</si>
  <si>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</si>
  <si>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    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</si>
  <si>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00011690050136000140</t>
  </si>
  <si>
    <t xml:space="preserve">        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
</t>
  </si>
  <si>
    <t>Наименование кода группы, подгруппы, статьи, подстатьи, элемента, подвида, аналитической группы вида источника внутреннего финансирования дефицитов бюджетов</t>
  </si>
  <si>
    <t>Главный админист ратор</t>
  </si>
  <si>
    <t>Под статья</t>
  </si>
  <si>
    <t>Подвид</t>
  </si>
  <si>
    <t>Аналитическая группа вида</t>
  </si>
  <si>
    <t xml:space="preserve">                    Премии и гранты</t>
  </si>
  <si>
    <t>350</t>
  </si>
  <si>
    <t>0521800000</t>
  </si>
  <si>
    <t>0521890000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</si>
  <si>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</si>
  <si>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00010501022010000110</t>
  </si>
  <si>
    <t>Глава администрации</t>
  </si>
  <si>
    <t>В.Г. Задворных</t>
  </si>
  <si>
    <t xml:space="preserve">                      Прочая закупка товаров, работ и услуг</t>
  </si>
  <si>
    <t xml:space="preserve">                Материальное стимулирование деятельности народных дружин</t>
  </si>
  <si>
    <t>0300190030</t>
  </si>
  <si>
    <t xml:space="preserve">                Субвенция бюджетам муниципальных образований Мурманской области на осуществление деятельности по отлову и содержанию безнадзорных животных</t>
  </si>
  <si>
    <t xml:space="preserve">        Транспорт</t>
  </si>
  <si>
    <t>0408</t>
  </si>
  <si>
    <t xml:space="preserve">            Подпрограмма "Транспортное обслуживание населения муниципального образования городское поселение Кандалакша Кандалакшского района"</t>
  </si>
  <si>
    <t>0630000000</t>
  </si>
  <si>
    <t>0630100000</t>
  </si>
  <si>
    <t xml:space="preserve">                Иные межбюджетные трансферты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</si>
  <si>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>0630177110</t>
  </si>
  <si>
    <t>0630190000</t>
  </si>
  <si>
    <t xml:space="preserve">                Софинансирование к иным межбюджетным трансфертам из областного бюджета бюджетам муниципальных образований для осуществления расходов, связанных с предоставлением субсидий организациям, осуществляющим регулярные перевозки пассажиров и багажа на муниципальных маршрутах</t>
  </si>
  <si>
    <t>06301S7110</t>
  </si>
  <si>
    <t xml:space="preserve">                Субсидия на иные цели МБУ ЦССРМ "Гармония"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</si>
  <si>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0700190020</t>
  </si>
  <si>
    <t xml:space="preserve">                Субсидия на иные цели МБУ "Кандалакшская ЦБС"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</si>
  <si>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0810290070</t>
  </si>
  <si>
    <t xml:space="preserve">                Субсидия на поддержку отрасли культуры</t>
  </si>
  <si>
    <t xml:space="preserve">                Субсидия на иные цели МБУ "Музей истории города Кандалакша"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</si>
  <si>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0810490020</t>
  </si>
  <si>
    <t xml:space="preserve">                Субсидия на иные цели МБУ "Дворец культуры "Металлург"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</si>
  <si>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0820190020</t>
  </si>
  <si>
    <t xml:space="preserve">                Субсидия на иные цели МАУ "Дворец спорта"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</si>
  <si>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1100390150</t>
  </si>
  <si>
    <t xml:space="preserve">                Финансовое обеспечение муниципального бюджетного учреждения "Редакция городской газеты" для выполнения муниципального задания на оказание муниципальных услуг (выполнение работ)</t>
  </si>
  <si>
    <t>1200690010</t>
  </si>
  <si>
    <t xml:space="preserve">                Субсидия на иные цели МБУ "Редакция городской газеты" на компенсацию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</si>
  <si>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 xml:space="preserve">  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</si>
  <si>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>1300000000</t>
  </si>
  <si>
    <t xml:space="preserve">              Основное мероприятие 2. Благоустройство дворовых территорий</t>
  </si>
  <si>
    <t>1300200000</t>
  </si>
  <si>
    <t xml:space="preserve">                Софинансирование к субсидии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</si>
  <si>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    Субсидия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</si>
  <si>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 xml:space="preserve">                Софинансирование к cубсидии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</si>
  <si>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 xml:space="preserve">              Основное мероприятие 5. Мероприятия по разработке проектов планировки территории индивидуального жилищного строительства, предоставленной на безвозмездной основе многодетным семьям</t>
  </si>
  <si>
    <t>0520500000</t>
  </si>
  <si>
    <t>05205S0960</t>
  </si>
  <si>
    <t xml:space="preserve">              Основное мероприятие 18. Изготовление проектно-сметной документации по благоустройству</t>
  </si>
  <si>
    <t xml:space="preserve">                Изготовление проектно-сметной документации по благоустройству</t>
  </si>
  <si>
    <t xml:space="preserve">              Основное мероприятие 1. Благоустройство территорий общего пользования</t>
  </si>
  <si>
    <t>1300100000</t>
  </si>
  <si>
    <t>00011633050130000140</t>
  </si>
  <si>
    <t>00011633000000000140</t>
  </si>
  <si>
    <t xml:space="preserve">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</si>
  <si>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 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</si>
  <si>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               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</si>
  <si>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0120108400</t>
  </si>
  <si>
    <t xml:space="preserve">                      Уплата налога на имущество организаций и земельного налога</t>
  </si>
  <si>
    <t>851</t>
  </si>
  <si>
    <t xml:space="preserve">                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</si>
  <si>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0300190060</t>
  </si>
  <si>
    <t xml:space="preserve">                Приобретение оборудования и программного обеспечения для аппарата программного комплекса "Безопасный город"</t>
  </si>
  <si>
    <t xml:space="preserve">               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</si>
  <si>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0120275610</t>
  </si>
  <si>
    <t>0910190030</t>
  </si>
  <si>
    <t xml:space="preserve">                Поддержка отрасли культуры</t>
  </si>
  <si>
    <t xml:space="preserve">                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</si>
  <si>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08102Р1100</t>
  </si>
  <si>
    <t>08104Р1100</t>
  </si>
  <si>
    <t>08201L5190</t>
  </si>
  <si>
    <t>08201Р1100</t>
  </si>
  <si>
    <t xml:space="preserve">                Субсидия на иные цели МАУ "Дворец спорта" на оказание услуг по сертификации спортивных объектов</t>
  </si>
  <si>
    <t>1100390240</t>
  </si>
  <si>
    <t xml:space="preserve">      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</si>
  <si>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0620249100</t>
  </si>
  <si>
    <t xml:space="preserve">                Софинансирование к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</si>
  <si>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06202S9100</t>
  </si>
  <si>
    <t xml:space="preserve">              Основное мероприятие 24. Капитальный ремонт моста в районе Лесозавода</t>
  </si>
  <si>
    <t>0622400000</t>
  </si>
  <si>
    <t xml:space="preserve">        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</si>
  <si>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0622449110</t>
  </si>
  <si>
    <t xml:space="preserve">                Софинансирование к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</si>
  <si>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06224S9110</t>
  </si>
  <si>
    <t>0622500000</t>
  </si>
  <si>
    <t xml:space="preserve">                Разработка проектно-сметной документации на реконструкцию участка автомобильной дороги в с. Колвица</t>
  </si>
  <si>
    <t>0622590000</t>
  </si>
  <si>
    <t xml:space="preserve">              Основное мероприятие 19. Приобретение и установка детских игровых площадок</t>
  </si>
  <si>
    <t>0531900000</t>
  </si>
  <si>
    <t xml:space="preserve">                Субсидия бюджетам муниципальных образований на реализацию проектов по поддержке местных инициатив</t>
  </si>
  <si>
    <t>0531971090</t>
  </si>
  <si>
    <t xml:space="preserve">                Приобретение и установка детских игровых площадок</t>
  </si>
  <si>
    <t>0531990000</t>
  </si>
  <si>
    <t xml:space="preserve">                Софинансирование к субсидии бюджетам муниципальных образований на реализацию проектов по поддержке местных инициатив</t>
  </si>
  <si>
    <t>05319S1090</t>
  </si>
  <si>
    <t xml:space="preserve">              Основное мероприятие 20. Эвакуация и временное хранение брошенных и разукомплектованных транспортных средств с территории г.п. Кандалакша</t>
  </si>
  <si>
    <t>0532000000</t>
  </si>
  <si>
    <t xml:space="preserve">                Эвакуация и временное хранение брошенных и разукомплектованных транспортных средств с территории г.п. Кандалакша</t>
  </si>
  <si>
    <t>0532090000</t>
  </si>
  <si>
    <t xml:space="preserve">            Муниципальная программа "Формирование комфортной городской среды на территории муниципального образования городское поселение Кандалакша Кандалакшского района"</t>
  </si>
  <si>
    <t xml:space="preserve">                Прочие безвозмездные поступления от негосударственных организаций в бюджеты городских поселений (на реализацию проектов по поддержке местных инициатив)</t>
  </si>
  <si>
    <t>1300290000</t>
  </si>
  <si>
    <t xml:space="preserve">            Основное мероприятие 2. Благоустройство дворовых территорий</t>
  </si>
  <si>
    <t>1320000000</t>
  </si>
  <si>
    <t>132F200000</t>
  </si>
  <si>
    <t xml:space="preserve">    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</si>
  <si>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132F255550</t>
  </si>
  <si>
    <t xml:space="preserve">              Основное мероприятие 23. Разработка проектно-сметной документации по строительству моста через реку Лупча</t>
  </si>
  <si>
    <t>0622300000</t>
  </si>
  <si>
    <t xml:space="preserve">                Разработка проектно-сметной документации по строительству моста через реку Лупча</t>
  </si>
  <si>
    <t>0622390000</t>
  </si>
  <si>
    <t xml:space="preserve">                Благоустройство территорий общего пользования</t>
  </si>
  <si>
    <t>1300190000</t>
  </si>
  <si>
    <t xml:space="preserve">            Основное мероприятие 1. Благоустройство территорий общего пользования</t>
  </si>
  <si>
    <t>1310000000</t>
  </si>
  <si>
    <t>131F200000</t>
  </si>
  <si>
    <t>131F255550</t>
  </si>
  <si>
    <t xml:space="preserve">        Социальное обеспечение населения</t>
  </si>
  <si>
    <t>1003</t>
  </si>
  <si>
    <t xml:space="preserve">          Доходы от продажи квартир</t>
  </si>
  <si>
    <t>00011401000000000410</t>
  </si>
  <si>
    <t xml:space="preserve">            Доходы от продажи квартир, находящихся в собственности городских поселений</t>
  </si>
  <si>
    <t>00011401050130000410</t>
  </si>
  <si>
    <t xml:space="preserve">                  Доходы от продажи квартир, находящихся в собственности городских поселений</t>
  </si>
  <si>
    <t xml:space="preserve">        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</si>
  <si>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</si>
  <si>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 xml:space="preserve">                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</si>
  <si>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                 Прочие поступления от денежных взысканий (штрафов) и иных сумм в возмещение ущерба, зачисляемые в бюджеты городских поселений</t>
  </si>
  <si>
    <t>00011690050132000140</t>
  </si>
  <si>
    <t>00011637040130000140</t>
  </si>
  <si>
    <t xml:space="preserve">          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</si>
  <si>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00020220041000000150</t>
  </si>
  <si>
    <t>00020210000000000150</t>
  </si>
  <si>
    <t>00020215001000000150</t>
  </si>
  <si>
    <t>00020215001130000150</t>
  </si>
  <si>
    <t>00020215002000000150</t>
  </si>
  <si>
    <t>00020215002130000150</t>
  </si>
  <si>
    <t>00020220000000000150</t>
  </si>
  <si>
    <t>00020220302130000150</t>
  </si>
  <si>
    <t>00020220302000000150</t>
  </si>
  <si>
    <t>00020225519000000150</t>
  </si>
  <si>
    <t>00020225519130000150</t>
  </si>
  <si>
    <t>00020225555000000150</t>
  </si>
  <si>
    <t>00020225555130000150</t>
  </si>
  <si>
    <t>00020229999000000150</t>
  </si>
  <si>
    <t>00020229999130000150</t>
  </si>
  <si>
    <t>00020230000000000150</t>
  </si>
  <si>
    <t>00020239999000000150</t>
  </si>
  <si>
    <t>00020239999130000150</t>
  </si>
  <si>
    <t>00020240000000000150</t>
  </si>
  <si>
    <t>00020249999000000150</t>
  </si>
  <si>
    <t>00020249999130000150</t>
  </si>
  <si>
    <t>00020405000130000150</t>
  </si>
  <si>
    <t>00020405099139000150</t>
  </si>
  <si>
    <t>00020705000130000150</t>
  </si>
  <si>
    <t>00020705030139000150</t>
  </si>
  <si>
    <t>00021900000130000150</t>
  </si>
  <si>
    <t>00021960010130000150</t>
  </si>
  <si>
    <t xml:space="preserve">                  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</si>
  <si>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00020220041130000150</t>
  </si>
  <si>
    <t xml:space="preserve">          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</si>
  <si>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</si>
  <si>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 xml:space="preserve">                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</si>
  <si>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 xml:space="preserve">                  Налог, взимаемый с налогоплательщиков, выбравших в качестве объекта налогообложения доходы</t>
  </si>
  <si>
    <t xml:space="preserve">                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</si>
  <si>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00010501011011000110</t>
  </si>
  <si>
    <t>00010501011012100110</t>
  </si>
  <si>
    <t>00010501011013000110</t>
  </si>
  <si>
    <t xml:space="preserve">                Расходы на выплаты по оплате труда депутатов представительного органа муниципального образования</t>
  </si>
  <si>
    <t>0120103010</t>
  </si>
  <si>
    <t xml:space="preserve">              Основное мероприятие 1. Возмещение убытков от перевозок на социально-значимых маршрутах автомобильным транспортом (возмещение недополученных доходов и финансовое обеспечение затрат, связанных с предоставлением услуг по организации транспортного обслуживания населения)</t>
  </si>
  <si>
    <t xml:space="preserve">                Возмещение убытков от перевозок на социально-значимых маршрутах автомобильным транспортом (возмещение недополученных доходов и финансовое обеспечение затрат, связанных с предоставлением услуг по организации транспортного обслуживания населения)</t>
  </si>
  <si>
    <t xml:space="preserve">              Основное мероприятие 2. Организация водоснабжения и водоотведения в н.п.Белое Море и с.Лувеньга</t>
  </si>
  <si>
    <t>0510200000</t>
  </si>
  <si>
    <t>0510290000</t>
  </si>
  <si>
    <t xml:space="preserve">              Основное мероприятие 5. Укрепление материально-технической базы муниципального бюджетного учреждения "Центр содействия социальному развитию молодежи "Гармония"</t>
  </si>
  <si>
    <t>0700500000</t>
  </si>
  <si>
    <t xml:space="preserve">                Субсидия на иные цели МБУ ЦССРМ "Гармония" на приобретение и установку контрольно-кассовой машины</t>
  </si>
  <si>
    <t>0700590020</t>
  </si>
  <si>
    <t>082A300000</t>
  </si>
  <si>
    <t xml:space="preserve">                Иные межбюджетные трансферты на создание виртуальных концертных залов</t>
  </si>
  <si>
    <t>082A354530</t>
  </si>
  <si>
    <t xml:space="preserve">                Субсидия на софинансирование капитального ремонта объектов, находящихся в муниципальной собственности. Капитальный ремонт футбольного поля с искусственным покрытием и легкоатлетическими дорожками</t>
  </si>
  <si>
    <t xml:space="preserve">                Софинансирование к субсидии на софинансирование капитального ремонта объектов, находящихся в муниципальной собственности. Капитальный ремонт искусственного покрытия футбольного поля с легкоатлетическими дорожками</t>
  </si>
  <si>
    <t xml:space="preserve">              Основное мероприятие 2. Нанесение и восстановление дорожной разметки на территории городского поселения Кандалакша</t>
  </si>
  <si>
    <t>0610200000</t>
  </si>
  <si>
    <t xml:space="preserve">                Нанесение и восстановление дорожной разметки на территории городского поселения Кандалакша</t>
  </si>
  <si>
    <t>0610290000</t>
  </si>
  <si>
    <t xml:space="preserve">              Основное мероприятие 11. Поставка и установка дорожного зеркала</t>
  </si>
  <si>
    <t>0611100000</t>
  </si>
  <si>
    <t xml:space="preserve">                Поставка и установка дорожного зеркала</t>
  </si>
  <si>
    <t>0611190000</t>
  </si>
  <si>
    <t xml:space="preserve">          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</si>
  <si>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</si>
  <si>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      Основное мероприятие 4. Содержание наружных сетей тепло и водоснабжения</t>
  </si>
  <si>
    <t>0510400000</t>
  </si>
  <si>
    <t xml:space="preserve">                Содержание наружных сетей тепло и водоснабжения</t>
  </si>
  <si>
    <t>0510490000</t>
  </si>
  <si>
    <t xml:space="preserve">                Проведение экспертизы выполненных работ по капитальному ремонту наружных сетей теплоснабжения, экспертизы сметной документации</t>
  </si>
  <si>
    <t>0920190010</t>
  </si>
  <si>
    <t xml:space="preserve">                Субсидия на реализацию мероприятий, направленных на ликвидацию накопленного экологического ущерба</t>
  </si>
  <si>
    <t>0530170810</t>
  </si>
  <si>
    <t xml:space="preserve">                Ликвидация несанкционированных свалок</t>
  </si>
  <si>
    <t>0530190020</t>
  </si>
  <si>
    <t xml:space="preserve">                Софинансирование к cубсидии на реализацию мероприятий, направленных на ликвидацию накопленного экологического ущерба</t>
  </si>
  <si>
    <t>05301S0810</t>
  </si>
  <si>
    <t xml:space="preserve">              Основное мероприятие 9. Содержание фонтана</t>
  </si>
  <si>
    <t>0530900000</t>
  </si>
  <si>
    <t xml:space="preserve">                Содержание фонтана</t>
  </si>
  <si>
    <t>0530990000</t>
  </si>
  <si>
    <t xml:space="preserve">              Основное мероприятие 11. Проведение кадастровых работ в отношении земельных участков под объектами недвижимости, находящимися в муниципальной собственности, приобретение земельных участков под муниципальными объектами</t>
  </si>
  <si>
    <t>0541100000</t>
  </si>
  <si>
    <t xml:space="preserve">                Приобретение земельного участка под муниципальным зданием у ОАО "РЖД"</t>
  </si>
  <si>
    <t>0541190000</t>
  </si>
  <si>
    <t xml:space="preserve">                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ГК-ФСРЖКХ)</t>
  </si>
  <si>
    <t xml:space="preserve">                Субсидия на строительство и приобретение жилья для граждан проживающих в аварийном жилищном фонде</t>
  </si>
  <si>
    <t xml:space="preserve">                Субсидия на устранение строительных недоделок, снижающих качество жилых домов, построенных для переселения граждан в рамках программы переселения из аварийного жилищного фонда</t>
  </si>
  <si>
    <t>0520271130</t>
  </si>
  <si>
    <t xml:space="preserve">                Субсидия на ремонт пустующих жилых помещений муниципального жилищного фонда, для переселения граждан в рамках программы переселения из аварийного жилищного фонда</t>
  </si>
  <si>
    <t>0520271150</t>
  </si>
  <si>
    <t xml:space="preserve">                Затраты на определение размера возмещения за жилое, нежилое помещение</t>
  </si>
  <si>
    <t>0520290010</t>
  </si>
  <si>
    <t xml:space="preserve">                Софинансирование к субсидии на устранение строительных недоделок, снижающих качество жилых домов, построенных для переселения граждан в рамках программы переселения из аварийного жилищного фонда</t>
  </si>
  <si>
    <t>05202S1130</t>
  </si>
  <si>
    <t xml:space="preserve">                Софинансирование к субсидии на ремонт пустующих жилых помещений муниципального жилищного фонда, для переселения граждан в рамках программы переселения из аварийного жилищного фонда</t>
  </si>
  <si>
    <t>05202S1150</t>
  </si>
  <si>
    <t xml:space="preserve">                Софинансирование к субсидии на строительство и приобретение жилья для граждан проживающих в аварийном жилищном фонде</t>
  </si>
  <si>
    <t xml:space="preserve">              Основное мероприятие 9. Благоустройство центральной площади г.Кандалакша</t>
  </si>
  <si>
    <t>0520900000</t>
  </si>
  <si>
    <t xml:space="preserve">                Благоустройство центральной площади г.Кандалакша</t>
  </si>
  <si>
    <t>0520990000</t>
  </si>
  <si>
    <t xml:space="preserve">              Основное мероприятие 17. Оказание помощи гражданам, пострадавшим от пожара</t>
  </si>
  <si>
    <t>0521700000</t>
  </si>
  <si>
    <t xml:space="preserve">                Оказание помощи гражданам, пострадавшим от пожара за счет средств резервного фонда районного бюджета</t>
  </si>
  <si>
    <t>0521781060</t>
  </si>
  <si>
    <t xml:space="preserve">                Оказание помощи гражданам, пострадавшим от пожара за счет средств резервного фонда местного бюджета</t>
  </si>
  <si>
    <t>0521790000</t>
  </si>
  <si>
    <t xml:space="preserve">              Основное мероприятие 20. Обследование, содержание объекта незавершённого строительства автомобильно-пешеходного мостового перехода в с.Колвица</t>
  </si>
  <si>
    <t>0522000000</t>
  </si>
  <si>
    <t xml:space="preserve">                Обследование, содержание объекта незавершённого строительства автомобильно-пешеходного мостового перехода в с.Колвица</t>
  </si>
  <si>
    <t>0522090000</t>
  </si>
  <si>
    <t xml:space="preserve">              Основное мероприятие 7. Строительство кладбища традиционного захоронения в районе н.п. Нивский</t>
  </si>
  <si>
    <t>0520700000</t>
  </si>
  <si>
    <t xml:space="preserve">                Субсидия на софинансирование капитальных вложений в объекты муниципальной собственности</t>
  </si>
  <si>
    <t>0520774000</t>
  </si>
  <si>
    <t xml:space="preserve">                Софинансирование к субсидии на софинансирование капитальных вложений в объекты муниципальной собственности</t>
  </si>
  <si>
    <t>05207S4000</t>
  </si>
  <si>
    <t xml:space="preserve">              Основное мероприятие 3. Снос, в т.ч. аварийных многоквартирных жилых домов, проведение экспертизы исполнения контрактов по сносу</t>
  </si>
  <si>
    <t>0520300000</t>
  </si>
  <si>
    <t xml:space="preserve">                Снос, в т.ч. аварийных многоквартирных жилых домов, проведение экспертизы исполнения контрактов по сносу</t>
  </si>
  <si>
    <t>0520390000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</si>
  <si>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</si>
  <si>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</si>
  <si>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</si>
  <si>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00011406025130000430</t>
  </si>
  <si>
    <t xml:space="preserve">               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</si>
  <si>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         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</si>
  <si>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</si>
  <si>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 xml:space="preserve">                  Субсидии бюджетам городских поселений на софинансирование капитальных вложений в объекты муниципальной собственности</t>
  </si>
  <si>
    <t xml:space="preserve">          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</si>
  <si>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</si>
  <si>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 xml:space="preserve">            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</si>
  <si>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</si>
  <si>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00020220077130000150</t>
  </si>
  <si>
    <t xml:space="preserve">            Субсидии бюджетам на оснащение объектов спортивной инфраструктуры спортивно-технологическим оборудованием</t>
  </si>
  <si>
    <t>00020225228000000150</t>
  </si>
  <si>
    <t xml:space="preserve">                  Субсидии бюджетам городских поселений на оснащение объектов спортивной инфраструктуры спортивно-технологическим оборудованием</t>
  </si>
  <si>
    <t>00020225228130000150</t>
  </si>
  <si>
    <t xml:space="preserve">                                        за 9 месяцев 2019 года</t>
  </si>
  <si>
    <t>0120208400</t>
  </si>
  <si>
    <t>0120299050</t>
  </si>
  <si>
    <t>0111</t>
  </si>
  <si>
    <t>0120500000</t>
  </si>
  <si>
    <t>0120590520</t>
  </si>
  <si>
    <t>0610100000</t>
  </si>
  <si>
    <t>0610190000</t>
  </si>
  <si>
    <t>0611000000</t>
  </si>
  <si>
    <t>0611090000</t>
  </si>
  <si>
    <t>0620290000</t>
  </si>
  <si>
    <t>0622590010</t>
  </si>
  <si>
    <t>0630200000</t>
  </si>
  <si>
    <t>0630290000</t>
  </si>
  <si>
    <t>0522100000</t>
  </si>
  <si>
    <t>0522190000</t>
  </si>
  <si>
    <t>0110490010</t>
  </si>
  <si>
    <t>052F100000</t>
  </si>
  <si>
    <t>052F170960</t>
  </si>
  <si>
    <t>052F1S0960</t>
  </si>
  <si>
    <t>052F300000</t>
  </si>
  <si>
    <t>052F309502</t>
  </si>
  <si>
    <t>052F309602</t>
  </si>
  <si>
    <t>052F3S9602</t>
  </si>
  <si>
    <t>0920190020</t>
  </si>
  <si>
    <t>0920200000</t>
  </si>
  <si>
    <t>0920290010</t>
  </si>
  <si>
    <t>0531200000</t>
  </si>
  <si>
    <t>0531290000</t>
  </si>
  <si>
    <t>0531800000</t>
  </si>
  <si>
    <t>0531890000</t>
  </si>
  <si>
    <t>0700190110</t>
  </si>
  <si>
    <t>0700590040</t>
  </si>
  <si>
    <t>0810299050</t>
  </si>
  <si>
    <t>0810499050</t>
  </si>
  <si>
    <t>0820199050</t>
  </si>
  <si>
    <t>0820199110</t>
  </si>
  <si>
    <t>052F171000</t>
  </si>
  <si>
    <t>052F1S1000</t>
  </si>
  <si>
    <t xml:space="preserve">            Основное мероприятие 3. Обеспечение функционирования муниципального автономного учреждения "Дворец спорта"</t>
  </si>
  <si>
    <t>1100390030</t>
  </si>
  <si>
    <t>1100390040</t>
  </si>
  <si>
    <t>1100390110</t>
  </si>
  <si>
    <t>1120000000</t>
  </si>
  <si>
    <t>112P500000</t>
  </si>
  <si>
    <t>112P570640</t>
  </si>
  <si>
    <t>112P5S0640</t>
  </si>
  <si>
    <t>1130000000</t>
  </si>
  <si>
    <t>113P500000</t>
  </si>
  <si>
    <t>113P570640</t>
  </si>
  <si>
    <t>113P5S0640</t>
  </si>
  <si>
    <t xml:space="preserve">                Иные межбюджетные трансферты на исполнение переданных полномочий в области культуры</t>
  </si>
  <si>
    <t xml:space="preserve">        Резервные фонды</t>
  </si>
  <si>
    <t xml:space="preserve">              Основное мероприятие 5. Резервный фонд</t>
  </si>
  <si>
    <t xml:space="preserve">                Резервный фонд администрации муниципального образования городское поселение Кандалакша Кандалакшского района</t>
  </si>
  <si>
    <t xml:space="preserve">                    Резервные средства</t>
  </si>
  <si>
    <t>870</t>
  </si>
  <si>
    <t xml:space="preserve">                Иные межбюджетные трансферты на исполнение переданных полномочий в части участия в профилактике терроризма и экстремизма, а также минимизации и (или) ликвидации последствий проявлений терроризма и экстремизма в границах поселения; участия в предупреждении и ликвидации последствий чрезвычайных ситуаций в границах поселения; организации и осуществлении мероприятий по территориальной обороне и гражданской обороне и гражданской обороне, защите населения и территории поселения от чрезвычайных ситуаций природного и техногенного характера; создания, содержания и организации деятельности аварийно-спасательных служб и (или) аварийно-спасательных формирований на территории поселения; осуществление мероприятий по обеспечению безопасности людей на водных объектах, охране их жизни и здоровья</t>
  </si>
  <si>
    <t xml:space="preserve">                Организация водоснабжения и водоотведения в н.п.Белое Море</t>
  </si>
  <si>
    <t xml:space="preserve">                Субсидия юридическим лицам на установку элеваторных узлов и водяных водоподогревателей в многоквартирных домах по улице Фрунзе в городе Кандалакша, в связи с переводом теплоснабжения и горячего водоснабжения на получение теплоносителя от 21 котельной АО "МЭС"</t>
  </si>
  <si>
    <t xml:space="preserve">                Разработка паспорта тепловой сети</t>
  </si>
  <si>
    <t xml:space="preserve">              Основное мероприятие 2. Экспертиза промышленной безопасности технических устройств</t>
  </si>
  <si>
    <t xml:space="preserve">                Экспертиза промышленной безопасности технических устройств</t>
  </si>
  <si>
    <t xml:space="preserve">                Создание условий для повышения общественной активности молодежи</t>
  </si>
  <si>
    <t xml:space="preserve">                Субсидия на иные цели МБУ ЦССРМ "Гармония" на погашения долговых обязательств по решению судов</t>
  </si>
  <si>
    <t xml:space="preserve">              Региональный проект "Цифровая культура"</t>
  </si>
  <si>
    <t xml:space="preserve">            Муниципальная программа "Развитие физической культуры и спорта в муниципальном образовании городское поселение Кандалакша Кандалакшского района"</t>
  </si>
  <si>
    <t xml:space="preserve">                Субсидия на иные цели МАУ "Дворец спорта" на приобретение земельного участка</t>
  </si>
  <si>
    <t xml:space="preserve">                Субсидия на иные цели МАУ "Дворец спорта" на приобретение локализатора взрыва</t>
  </si>
  <si>
    <t xml:space="preserve">                Субсидия на иные цели МАУ "Дворец спорта" на оказание услуг по проверке достоверности определения сметной стоимости</t>
  </si>
  <si>
    <t xml:space="preserve">            Основное мероприятие 2. Реконструкция спортивного комплекса "Локомотив"</t>
  </si>
  <si>
    <t xml:space="preserve">              Региональный проект "Спорт - норма жизни"</t>
  </si>
  <si>
    <t xml:space="preserve">                Субсидия на софинансирование капитального ремонта объектов, находящихся в муниципальной собственности. Текущий ремонт стадиона "Локомотив"</t>
  </si>
  <si>
    <t xml:space="preserve">                Софинансирование к субсидии на софинансирование капитального ремонта объектов, находящихся в муниципальной собственности. Текущий ремонт стадиона "Локомотив"</t>
  </si>
  <si>
    <t xml:space="preserve">              Основное мероприятие 1. Приобретение и установка новых дорожных знаков, замена знаков, не соответствующих ГОСТу</t>
  </si>
  <si>
    <t xml:space="preserve">                Приобретение и установка новых дорожных знаков, замена знаков, не соответствующих ГОСТу</t>
  </si>
  <si>
    <t xml:space="preserve">              Основное мероприятие 10. Поставка и установка светофоров</t>
  </si>
  <si>
    <t xml:space="preserve">                Поставка и установка светофоров Т-7</t>
  </si>
  <si>
    <t xml:space="preserve">                Ремонт и капитальный ремонт автомобильных дорог и искусственных сооружений на них</t>
  </si>
  <si>
    <t xml:space="preserve">              Основное мероприятие 25. Разработка проектно-сметной документации на реконструкцию участка автомобильных дорог</t>
  </si>
  <si>
    <t xml:space="preserve">                Разработка проектно-сметной документации на реконструкцию участка автомобильной дороги по ул. Горького</t>
  </si>
  <si>
    <t xml:space="preserve">              Основное мероприятие 2. Обустройство автобусных остановок, в т.ч. оборудование остановочных пунктов муниципальных маршрутов в границах МО г.п. Кандалакша Кандалакшского района</t>
  </si>
  <si>
    <t xml:space="preserve">                Обустройство автобусных остановок</t>
  </si>
  <si>
    <t xml:space="preserve">              Основное мероприятие 12. Благоустройство городской территории</t>
  </si>
  <si>
    <t xml:space="preserve">                Благоустройство городской территории</t>
  </si>
  <si>
    <t xml:space="preserve">              Основное мероприятие 18. Ремонт лестниц</t>
  </si>
  <si>
    <t xml:space="preserve">                Ремонт лестниц</t>
  </si>
  <si>
    <t xml:space="preserve">              Региональный проект "Формирование комфортной городской среды"</t>
  </si>
  <si>
    <t xml:space="preserve">              Основное мероприятие 21. Изыскательские работы</t>
  </si>
  <si>
    <t xml:space="preserve">                Изыскательские работы</t>
  </si>
  <si>
    <t xml:space="preserve">                Взносы на капитальный ремонт общего имущества многоквартирных домов за нанимателей муниципального жилья, предоставленного по договорам социального найма за муниципальный жилой фонд</t>
  </si>
  <si>
    <t xml:space="preserve">              Региональный проект "Жилье"</t>
  </si>
  <si>
    <t xml:space="preserve">              Региональный проект "Обеспечение устойчивого сокращения непригодного для проживания жилищного фонда"</t>
  </si>
  <si>
    <t>00010501051010000110</t>
  </si>
  <si>
    <t xml:space="preserve">          Минимальный налог, зачисляемый в бюджеты субъектов Российской Федерации (за налоговые периоды, истекшие до 1 января 2016 года)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</si>
  <si>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</si>
  <si>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</si>
  <si>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</si>
  <si>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</si>
  <si>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</si>
  <si>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</si>
  <si>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</si>
  <si>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</si>
  <si>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</si>
  <si>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13</t>
  </si>
  <si>
    <r>
      <t xml:space="preserve">          </t>
    </r>
    <r>
      <rPr>
        <sz val="10"/>
        <rFont val="Arial Cyr"/>
        <family val="0"/>
      </rPr>
      <t xml:space="preserve">Земельный налог с организаций, обладающих земельным участком, расположенным в границах городских поселений 
</t>
    </r>
  </si>
  <si>
    <r>
      <t xml:space="preserve">          </t>
    </r>
    <r>
      <rPr>
        <sz val="10"/>
        <rFont val="Arial Cyr"/>
        <family val="0"/>
      </rPr>
      <t xml:space="preserve">Земельный налог с физических лиц, обладающих земельным участком, расположенным в границах городских поселений 
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</si>
</sst>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0.0"/>
    <numFmt numFmtId="179" formatCode="_-* #,##0.0&quot;р.&quot;_-;\-* #,##0.0&quot;р.&quot;_-;_-* &quot;-&quot;?&quot;р.&quot;_-;_-@_-"/>
    <numFmt numFmtId="180" formatCode="#,##0.0&quot;р.&quot;;\-#,##0.0&quot;р.&quot;"/>
    <numFmt numFmtId="181" formatCode="#,##0.0_р_."/>
    <numFmt numFmtId="182" formatCode="_-* #,##0.0_р_._-;\-* #,##0.0_р_._-;_-* &quot;-&quot;??_р_._-;_-@_-"/>
    <numFmt numFmtId="183" formatCode="[$-FC19]d\ mmmm\ yyyy\ &quot;г.&quot;"/>
    <numFmt numFmtId="184" formatCode="dd/mm/yy;@"/>
    <numFmt numFmtId="185" formatCode="#,##0.00000_ ;[Red]\-#,##0.00000\ "/>
    <numFmt numFmtId="186" formatCode="#,##0.00000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0.00000"/>
  </numFmts>
  <fonts count="74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"/>
      <family val="2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0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2" fillId="3" borderId="0" applyNumberFormat="0" applyBorder="0" applyAlignment="0" applyProtection="0"/>
    <xf numFmtId="0" fontId="14" fillId="4" borderId="0" applyNumberFormat="0" applyBorder="0" applyAlignment="0" applyProtection="0"/>
    <xf numFmtId="0" fontId="52" fillId="5" borderId="0" applyNumberFormat="0" applyBorder="0" applyAlignment="0" applyProtection="0"/>
    <xf numFmtId="0" fontId="14" fillId="6" borderId="0" applyNumberFormat="0" applyBorder="0" applyAlignment="0" applyProtection="0"/>
    <xf numFmtId="0" fontId="52" fillId="7" borderId="0" applyNumberFormat="0" applyBorder="0" applyAlignment="0" applyProtection="0"/>
    <xf numFmtId="0" fontId="14" fillId="8" borderId="0" applyNumberFormat="0" applyBorder="0" applyAlignment="0" applyProtection="0"/>
    <xf numFmtId="0" fontId="52" fillId="9" borderId="0" applyNumberFormat="0" applyBorder="0" applyAlignment="0" applyProtection="0"/>
    <xf numFmtId="0" fontId="14" fillId="10" borderId="0" applyNumberFormat="0" applyBorder="0" applyAlignment="0" applyProtection="0"/>
    <xf numFmtId="0" fontId="52" fillId="11" borderId="0" applyNumberFormat="0" applyBorder="0" applyAlignment="0" applyProtection="0"/>
    <xf numFmtId="0" fontId="14" fillId="12" borderId="0" applyNumberFormat="0" applyBorder="0" applyAlignment="0" applyProtection="0"/>
    <xf numFmtId="0" fontId="52" fillId="13" borderId="0" applyNumberFormat="0" applyBorder="0" applyAlignment="0" applyProtection="0"/>
    <xf numFmtId="0" fontId="14" fillId="14" borderId="0" applyNumberFormat="0" applyBorder="0" applyAlignment="0" applyProtection="0"/>
    <xf numFmtId="0" fontId="52" fillId="15" borderId="0" applyNumberFormat="0" applyBorder="0" applyAlignment="0" applyProtection="0"/>
    <xf numFmtId="0" fontId="14" fillId="16" borderId="0" applyNumberFormat="0" applyBorder="0" applyAlignment="0" applyProtection="0"/>
    <xf numFmtId="0" fontId="52" fillId="17" borderId="0" applyNumberFormat="0" applyBorder="0" applyAlignment="0" applyProtection="0"/>
    <xf numFmtId="0" fontId="14" fillId="18" borderId="0" applyNumberFormat="0" applyBorder="0" applyAlignment="0" applyProtection="0"/>
    <xf numFmtId="0" fontId="52" fillId="19" borderId="0" applyNumberFormat="0" applyBorder="0" applyAlignment="0" applyProtection="0"/>
    <xf numFmtId="0" fontId="14" fillId="8" borderId="0" applyNumberFormat="0" applyBorder="0" applyAlignment="0" applyProtection="0"/>
    <xf numFmtId="0" fontId="52" fillId="20" borderId="0" applyNumberFormat="0" applyBorder="0" applyAlignment="0" applyProtection="0"/>
    <xf numFmtId="0" fontId="14" fillId="14" borderId="0" applyNumberFormat="0" applyBorder="0" applyAlignment="0" applyProtection="0"/>
    <xf numFmtId="0" fontId="52" fillId="21" borderId="0" applyNumberFormat="0" applyBorder="0" applyAlignment="0" applyProtection="0"/>
    <xf numFmtId="0" fontId="14" fillId="22" borderId="0" applyNumberFormat="0" applyBorder="0" applyAlignment="0" applyProtection="0"/>
    <xf numFmtId="0" fontId="52" fillId="23" borderId="0" applyNumberFormat="0" applyBorder="0" applyAlignment="0" applyProtection="0"/>
    <xf numFmtId="0" fontId="15" fillId="24" borderId="0" applyNumberFormat="0" applyBorder="0" applyAlignment="0" applyProtection="0"/>
    <xf numFmtId="0" fontId="53" fillId="25" borderId="0" applyNumberFormat="0" applyBorder="0" applyAlignment="0" applyProtection="0"/>
    <xf numFmtId="0" fontId="15" fillId="16" borderId="0" applyNumberFormat="0" applyBorder="0" applyAlignment="0" applyProtection="0"/>
    <xf numFmtId="0" fontId="53" fillId="26" borderId="0" applyNumberFormat="0" applyBorder="0" applyAlignment="0" applyProtection="0"/>
    <xf numFmtId="0" fontId="15" fillId="18" borderId="0" applyNumberFormat="0" applyBorder="0" applyAlignment="0" applyProtection="0"/>
    <xf numFmtId="0" fontId="53" fillId="27" borderId="0" applyNumberFormat="0" applyBorder="0" applyAlignment="0" applyProtection="0"/>
    <xf numFmtId="0" fontId="15" fillId="28" borderId="0" applyNumberFormat="0" applyBorder="0" applyAlignment="0" applyProtection="0"/>
    <xf numFmtId="0" fontId="53" fillId="29" borderId="0" applyNumberFormat="0" applyBorder="0" applyAlignment="0" applyProtection="0"/>
    <xf numFmtId="0" fontId="15" fillId="30" borderId="0" applyNumberFormat="0" applyBorder="0" applyAlignment="0" applyProtection="0"/>
    <xf numFmtId="0" fontId="53" fillId="31" borderId="0" applyNumberFormat="0" applyBorder="0" applyAlignment="0" applyProtection="0"/>
    <xf numFmtId="0" fontId="15" fillId="32" borderId="0" applyNumberFormat="0" applyBorder="0" applyAlignment="0" applyProtection="0"/>
    <xf numFmtId="0" fontId="53" fillId="3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186" fontId="54" fillId="34" borderId="1">
      <alignment horizontal="right" vertical="top" shrinkToFit="1"/>
      <protection/>
    </xf>
    <xf numFmtId="186" fontId="54" fillId="35" borderId="1">
      <alignment horizontal="right" vertical="top" shrinkToFit="1"/>
      <protection/>
    </xf>
    <xf numFmtId="186" fontId="55" fillId="0" borderId="1">
      <alignment horizontal="right" vertical="top" shrinkToFit="1"/>
      <protection/>
    </xf>
    <xf numFmtId="174" fontId="56" fillId="36" borderId="1">
      <alignment horizontal="right" vertical="top" shrinkToFit="1"/>
      <protection/>
    </xf>
    <xf numFmtId="174" fontId="56" fillId="35" borderId="1">
      <alignment horizontal="right" vertical="top" shrinkToFit="1"/>
      <protection/>
    </xf>
    <xf numFmtId="0" fontId="55" fillId="0" borderId="0">
      <alignment/>
      <protection/>
    </xf>
    <xf numFmtId="0" fontId="55" fillId="0" borderId="0">
      <alignment/>
      <protection/>
    </xf>
    <xf numFmtId="0" fontId="33" fillId="0" borderId="0">
      <alignment/>
      <protection/>
    </xf>
    <xf numFmtId="0" fontId="55" fillId="37" borderId="0">
      <alignment/>
      <protection/>
    </xf>
    <xf numFmtId="0" fontId="55" fillId="0" borderId="0">
      <alignment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 horizontal="left" wrapText="1"/>
      <protection/>
    </xf>
    <xf numFmtId="0" fontId="55" fillId="0" borderId="0">
      <alignment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 wrapText="1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7" fillId="0" borderId="0">
      <alignment horizontal="center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0" borderId="0">
      <alignment horizontal="right"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37" borderId="2">
      <alignment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0" borderId="1">
      <alignment horizontal="center" vertical="center" wrapText="1"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0" fontId="55" fillId="37" borderId="3">
      <alignment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center" vertical="top" shrinkToFit="1"/>
      <protection/>
    </xf>
    <xf numFmtId="49" fontId="55" fillId="0" borderId="1">
      <alignment horizontal="left" vertical="top" wrapText="1" indent="2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0" fontId="55" fillId="0" borderId="1">
      <alignment horizontal="center" vertical="top" wrapText="1"/>
      <protection/>
    </xf>
    <xf numFmtId="49" fontId="55" fillId="0" borderId="1">
      <alignment horizontal="center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4" fontId="55" fillId="0" borderId="1">
      <alignment horizontal="right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center" vertical="top" shrinkToFit="1"/>
      <protection/>
    </xf>
    <xf numFmtId="10" fontId="55" fillId="0" borderId="1">
      <alignment horizontal="right" vertical="top" shrinkToFit="1"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4">
      <alignment/>
      <protection/>
    </xf>
    <xf numFmtId="0" fontId="55" fillId="37" borderId="3">
      <alignment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49" fontId="54" fillId="0" borderId="1">
      <alignment horizontal="left" vertical="top" shrinkToFit="1"/>
      <protection/>
    </xf>
    <xf numFmtId="0" fontId="54" fillId="0" borderId="1">
      <alignment horizontal="left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4" borderId="1">
      <alignment horizontal="right" vertical="top" shrinkToFit="1"/>
      <protection/>
    </xf>
    <xf numFmtId="4" fontId="54" fillId="36" borderId="1">
      <alignment horizontal="right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4" borderId="1">
      <alignment horizontal="center" vertical="top" shrinkToFit="1"/>
      <protection/>
    </xf>
    <xf numFmtId="10" fontId="54" fillId="36" borderId="1">
      <alignment horizontal="right" vertical="top" shrinkToFit="1"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37" borderId="4">
      <alignment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37" borderId="2">
      <alignment horizontal="left"/>
      <protection/>
    </xf>
    <xf numFmtId="0" fontId="55" fillId="0" borderId="0">
      <alignment horizontal="left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5" fillId="0" borderId="1">
      <alignment horizontal="left" vertical="top" wrapText="1"/>
      <protection/>
    </xf>
    <xf numFmtId="0" fontId="54" fillId="0" borderId="1">
      <alignment vertical="top" wrapTex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4" fontId="54" fillId="35" borderId="1">
      <alignment horizontal="right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center" vertical="top" shrinkToFit="1"/>
      <protection/>
    </xf>
    <xf numFmtId="10" fontId="54" fillId="35" borderId="1">
      <alignment horizontal="right" vertical="top" shrinkToFit="1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left"/>
      <protection/>
    </xf>
    <xf numFmtId="0" fontId="55" fillId="37" borderId="3">
      <alignment horizontal="center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4">
      <alignment horizontal="left"/>
      <protection/>
    </xf>
    <xf numFmtId="0" fontId="55" fillId="37" borderId="3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0">
      <alignment horizontal="left"/>
      <protection/>
    </xf>
    <xf numFmtId="0" fontId="55" fillId="37" borderId="4">
      <alignment horizontal="center"/>
      <protection/>
    </xf>
    <xf numFmtId="0" fontId="55" fillId="37" borderId="4">
      <alignment horizontal="left"/>
      <protection/>
    </xf>
    <xf numFmtId="0" fontId="55" fillId="0" borderId="1">
      <alignment horizontal="left" vertical="top" wrapText="1"/>
      <protection/>
    </xf>
    <xf numFmtId="0" fontId="56" fillId="0" borderId="1">
      <alignment vertical="top" wrapText="1"/>
      <protection/>
    </xf>
    <xf numFmtId="0" fontId="56" fillId="0" borderId="1">
      <alignment vertical="top" wrapText="1"/>
      <protection/>
    </xf>
    <xf numFmtId="4" fontId="56" fillId="35" borderId="1">
      <alignment horizontal="right" vertical="top" shrinkToFit="1"/>
      <protection/>
    </xf>
    <xf numFmtId="0" fontId="15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53" fillId="41" borderId="0" applyNumberFormat="0" applyBorder="0" applyAlignment="0" applyProtection="0"/>
    <xf numFmtId="0" fontId="15" fillId="42" borderId="0" applyNumberFormat="0" applyBorder="0" applyAlignment="0" applyProtection="0"/>
    <xf numFmtId="0" fontId="53" fillId="43" borderId="0" applyNumberFormat="0" applyBorder="0" applyAlignment="0" applyProtection="0"/>
    <xf numFmtId="0" fontId="15" fillId="28" borderId="0" applyNumberFormat="0" applyBorder="0" applyAlignment="0" applyProtection="0"/>
    <xf numFmtId="0" fontId="53" fillId="44" borderId="0" applyNumberFormat="0" applyBorder="0" applyAlignment="0" applyProtection="0"/>
    <xf numFmtId="0" fontId="15" fillId="30" borderId="0" applyNumberFormat="0" applyBorder="0" applyAlignment="0" applyProtection="0"/>
    <xf numFmtId="0" fontId="53" fillId="45" borderId="0" applyNumberFormat="0" applyBorder="0" applyAlignment="0" applyProtection="0"/>
    <xf numFmtId="0" fontId="15" fillId="46" borderId="0" applyNumberFormat="0" applyBorder="0" applyAlignment="0" applyProtection="0"/>
    <xf numFmtId="0" fontId="53" fillId="47" borderId="0" applyNumberFormat="0" applyBorder="0" applyAlignment="0" applyProtection="0"/>
    <xf numFmtId="0" fontId="16" fillId="12" borderId="5" applyNumberFormat="0" applyAlignment="0" applyProtection="0"/>
    <xf numFmtId="0" fontId="58" fillId="48" borderId="6" applyNumberFormat="0" applyAlignment="0" applyProtection="0"/>
    <xf numFmtId="0" fontId="17" fillId="49" borderId="7" applyNumberFormat="0" applyAlignment="0" applyProtection="0"/>
    <xf numFmtId="0" fontId="59" fillId="50" borderId="8" applyNumberFormat="0" applyAlignment="0" applyProtection="0"/>
    <xf numFmtId="0" fontId="18" fillId="49" borderId="5" applyNumberFormat="0" applyAlignment="0" applyProtection="0"/>
    <xf numFmtId="0" fontId="60" fillId="50" borderId="6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61" fillId="0" borderId="10" applyNumberFormat="0" applyFill="0" applyAlignment="0" applyProtection="0"/>
    <xf numFmtId="0" fontId="20" fillId="0" borderId="11" applyNumberFormat="0" applyFill="0" applyAlignment="0" applyProtection="0"/>
    <xf numFmtId="0" fontId="62" fillId="0" borderId="12" applyNumberFormat="0" applyFill="0" applyAlignment="0" applyProtection="0"/>
    <xf numFmtId="0" fontId="21" fillId="0" borderId="13" applyNumberFormat="0" applyFill="0" applyAlignment="0" applyProtection="0"/>
    <xf numFmtId="0" fontId="63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64" fillId="0" borderId="16" applyNumberFormat="0" applyFill="0" applyAlignment="0" applyProtection="0"/>
    <xf numFmtId="0" fontId="23" fillId="51" borderId="17" applyNumberFormat="0" applyAlignment="0" applyProtection="0"/>
    <xf numFmtId="0" fontId="65" fillId="52" borderId="18" applyNumberFormat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67" fillId="54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55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55" borderId="0">
      <alignment/>
      <protection/>
    </xf>
    <xf numFmtId="0" fontId="0" fillId="55" borderId="0">
      <alignment/>
      <protection/>
    </xf>
    <xf numFmtId="0" fontId="9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68" fillId="56" borderId="0" applyNumberFormat="0" applyBorder="0" applyAlignment="0" applyProtection="0"/>
    <xf numFmtId="0" fontId="2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57" borderId="19" applyNumberFormat="0" applyFont="0" applyAlignment="0" applyProtection="0"/>
    <xf numFmtId="0" fontId="32" fillId="36" borderId="20" applyNumberFormat="0" applyFont="0" applyAlignment="0" applyProtection="0"/>
    <xf numFmtId="9" fontId="0" fillId="0" borderId="0" applyFont="0" applyFill="0" applyBorder="0" applyAlignment="0" applyProtection="0"/>
    <xf numFmtId="0" fontId="28" fillId="0" borderId="21" applyNumberFormat="0" applyFill="0" applyAlignment="0" applyProtection="0"/>
    <xf numFmtId="0" fontId="7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29" fillId="6" borderId="0" applyNumberFormat="0" applyBorder="0" applyAlignment="0" applyProtection="0"/>
    <xf numFmtId="0" fontId="72" fillId="58" borderId="0" applyNumberFormat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center" vertical="center" wrapText="1"/>
    </xf>
    <xf numFmtId="2" fontId="4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vertical="top" wrapText="1"/>
    </xf>
    <xf numFmtId="49" fontId="4" fillId="0" borderId="23" xfId="0" applyNumberFormat="1" applyFont="1" applyBorder="1" applyAlignment="1">
      <alignment horizontal="center" vertical="top"/>
    </xf>
    <xf numFmtId="0" fontId="5" fillId="0" borderId="23" xfId="0" applyNumberFormat="1" applyFont="1" applyBorder="1" applyAlignment="1">
      <alignment vertical="top" wrapText="1"/>
    </xf>
    <xf numFmtId="49" fontId="5" fillId="0" borderId="23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NumberFormat="1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/>
    </xf>
    <xf numFmtId="49" fontId="5" fillId="0" borderId="24" xfId="0" applyNumberFormat="1" applyFont="1" applyBorder="1" applyAlignment="1">
      <alignment/>
    </xf>
    <xf numFmtId="175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17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2" fontId="5" fillId="0" borderId="23" xfId="0" applyNumberFormat="1" applyFont="1" applyFill="1" applyBorder="1" applyAlignment="1" applyProtection="1">
      <alignment horizontal="center" vertical="top"/>
      <protection locked="0"/>
    </xf>
    <xf numFmtId="0" fontId="4" fillId="40" borderId="23" xfId="0" applyNumberFormat="1" applyFont="1" applyFill="1" applyBorder="1" applyAlignment="1">
      <alignment vertical="top" wrapText="1"/>
    </xf>
    <xf numFmtId="49" fontId="4" fillId="40" borderId="23" xfId="0" applyNumberFormat="1" applyFont="1" applyFill="1" applyBorder="1" applyAlignment="1">
      <alignment horizontal="center" vertical="top"/>
    </xf>
    <xf numFmtId="0" fontId="7" fillId="40" borderId="0" xfId="0" applyFont="1" applyFill="1" applyAlignment="1">
      <alignment vertical="top" wrapText="1"/>
    </xf>
    <xf numFmtId="0" fontId="5" fillId="40" borderId="23" xfId="0" applyNumberFormat="1" applyFont="1" applyFill="1" applyBorder="1" applyAlignment="1">
      <alignment vertical="top" wrapText="1"/>
    </xf>
    <xf numFmtId="49" fontId="5" fillId="40" borderId="23" xfId="0" applyNumberFormat="1" applyFont="1" applyFill="1" applyBorder="1" applyAlignment="1">
      <alignment horizontal="center" vertical="top"/>
    </xf>
    <xf numFmtId="0" fontId="4" fillId="40" borderId="0" xfId="0" applyFont="1" applyFill="1" applyAlignment="1">
      <alignment vertical="top"/>
    </xf>
    <xf numFmtId="172" fontId="5" fillId="40" borderId="23" xfId="0" applyNumberFormat="1" applyFont="1" applyFill="1" applyBorder="1" applyAlignment="1" applyProtection="1">
      <alignment horizontal="center" vertical="top"/>
      <protection locked="0"/>
    </xf>
    <xf numFmtId="0" fontId="5" fillId="40" borderId="0" xfId="0" applyFont="1" applyFill="1" applyAlignment="1">
      <alignment vertical="top"/>
    </xf>
    <xf numFmtId="0" fontId="4" fillId="0" borderId="23" xfId="0" applyNumberFormat="1" applyFont="1" applyFill="1" applyBorder="1" applyAlignment="1">
      <alignment vertical="top" wrapText="1"/>
    </xf>
    <xf numFmtId="49" fontId="4" fillId="0" borderId="23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vertical="top" wrapText="1"/>
    </xf>
    <xf numFmtId="49" fontId="5" fillId="0" borderId="2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2" fillId="0" borderId="23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0" fontId="5" fillId="0" borderId="0" xfId="0" applyFont="1" applyAlignment="1">
      <alignment horizontal="left" wrapText="1"/>
    </xf>
    <xf numFmtId="175" fontId="5" fillId="0" borderId="0" xfId="0" applyNumberFormat="1" applyFont="1" applyAlignment="1">
      <alignment horizontal="left"/>
    </xf>
    <xf numFmtId="178" fontId="11" fillId="0" borderId="23" xfId="0" applyNumberFormat="1" applyFont="1" applyFill="1" applyBorder="1" applyAlignment="1">
      <alignment horizontal="right" vertical="top" shrinkToFit="1"/>
    </xf>
    <xf numFmtId="174" fontId="13" fillId="0" borderId="23" xfId="1786" applyNumberFormat="1" applyFont="1" applyFill="1" applyBorder="1" applyAlignment="1">
      <alignment horizontal="right" vertical="top" shrinkToFit="1"/>
      <protection/>
    </xf>
    <xf numFmtId="174" fontId="13" fillId="0" borderId="0" xfId="1786" applyNumberFormat="1" applyFont="1" applyFill="1" applyBorder="1" applyAlignment="1">
      <alignment horizontal="right" vertical="top" shrinkToFit="1"/>
      <protection/>
    </xf>
    <xf numFmtId="178" fontId="5" fillId="0" borderId="0" xfId="0" applyNumberFormat="1" applyFont="1" applyFill="1" applyAlignment="1">
      <alignment vertical="top" wrapText="1"/>
    </xf>
    <xf numFmtId="178" fontId="4" fillId="0" borderId="0" xfId="0" applyNumberFormat="1" applyFont="1" applyFill="1" applyAlignment="1">
      <alignment horizontal="center" vertical="top" wrapText="1"/>
    </xf>
    <xf numFmtId="178" fontId="5" fillId="0" borderId="0" xfId="0" applyNumberFormat="1" applyFont="1" applyFill="1" applyAlignment="1">
      <alignment horizontal="center" vertical="top" wrapText="1"/>
    </xf>
    <xf numFmtId="178" fontId="4" fillId="0" borderId="23" xfId="0" applyNumberFormat="1" applyFont="1" applyFill="1" applyBorder="1" applyAlignment="1">
      <alignment horizontal="center" vertical="top" wrapText="1"/>
    </xf>
    <xf numFmtId="178" fontId="5" fillId="0" borderId="23" xfId="0" applyNumberFormat="1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top" wrapText="1"/>
    </xf>
    <xf numFmtId="178" fontId="4" fillId="0" borderId="0" xfId="0" applyNumberFormat="1" applyFont="1" applyFill="1" applyAlignment="1">
      <alignment vertical="top" wrapText="1"/>
    </xf>
    <xf numFmtId="178" fontId="5" fillId="0" borderId="23" xfId="0" applyNumberFormat="1" applyFont="1" applyFill="1" applyBorder="1" applyAlignment="1">
      <alignment horizontal="center" vertical="center" wrapText="1"/>
    </xf>
    <xf numFmtId="178" fontId="13" fillId="0" borderId="23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174" fontId="34" fillId="0" borderId="1" xfId="54" applyNumberFormat="1" applyFont="1" applyFill="1" applyProtection="1">
      <alignment horizontal="right" vertical="top" shrinkToFit="1"/>
      <protection locked="0"/>
    </xf>
    <xf numFmtId="178" fontId="34" fillId="0" borderId="23" xfId="0" applyNumberFormat="1" applyFont="1" applyFill="1" applyBorder="1" applyAlignment="1">
      <alignment horizontal="center" vertical="top" shrinkToFit="1"/>
    </xf>
    <xf numFmtId="178" fontId="34" fillId="0" borderId="25" xfId="0" applyNumberFormat="1" applyFont="1" applyFill="1" applyBorder="1" applyAlignment="1">
      <alignment horizontal="center" vertical="top" shrinkToFit="1"/>
    </xf>
    <xf numFmtId="174" fontId="34" fillId="0" borderId="23" xfId="0" applyNumberFormat="1" applyFont="1" applyFill="1" applyBorder="1" applyAlignment="1">
      <alignment horizontal="right" vertical="top" shrinkToFit="1"/>
    </xf>
    <xf numFmtId="174" fontId="34" fillId="0" borderId="1" xfId="1333" applyNumberFormat="1" applyFont="1" applyFill="1" applyProtection="1">
      <alignment horizontal="right" vertical="top" shrinkToFit="1"/>
      <protection locked="0"/>
    </xf>
    <xf numFmtId="174" fontId="34" fillId="0" borderId="23" xfId="1786" applyNumberFormat="1" applyFont="1" applyFill="1" applyBorder="1" applyAlignment="1">
      <alignment horizontal="right" vertical="top" shrinkToFit="1"/>
      <protection/>
    </xf>
    <xf numFmtId="174" fontId="34" fillId="0" borderId="26" xfId="0" applyNumberFormat="1" applyFont="1" applyFill="1" applyBorder="1" applyAlignment="1">
      <alignment horizontal="right" vertical="top" shrinkToFit="1"/>
    </xf>
    <xf numFmtId="174" fontId="12" fillId="0" borderId="23" xfId="0" applyNumberFormat="1" applyFont="1" applyFill="1" applyBorder="1" applyAlignment="1">
      <alignment horizontal="right" vertical="top" shrinkToFit="1"/>
    </xf>
    <xf numFmtId="178" fontId="5" fillId="0" borderId="0" xfId="0" applyNumberFormat="1" applyFont="1" applyFill="1" applyAlignment="1">
      <alignment vertical="center" wrapText="1"/>
    </xf>
    <xf numFmtId="174" fontId="12" fillId="0" borderId="23" xfId="1787" applyNumberFormat="1" applyFont="1" applyFill="1" applyBorder="1" applyAlignment="1">
      <alignment horizontal="right" vertical="top" shrinkToFit="1"/>
      <protection/>
    </xf>
    <xf numFmtId="0" fontId="0" fillId="0" borderId="23" xfId="1787" applyFont="1" applyFill="1" applyBorder="1" applyAlignment="1">
      <alignment horizontal="left" vertical="top" wrapText="1"/>
      <protection/>
    </xf>
    <xf numFmtId="49" fontId="0" fillId="0" borderId="23" xfId="1787" applyNumberFormat="1" applyFont="1" applyFill="1" applyBorder="1" applyAlignment="1">
      <alignment horizontal="center" vertical="top" shrinkToFit="1"/>
      <protection/>
    </xf>
    <xf numFmtId="173" fontId="5" fillId="0" borderId="0" xfId="0" applyNumberFormat="1" applyFont="1" applyAlignment="1">
      <alignment vertical="center" wrapText="1"/>
    </xf>
    <xf numFmtId="49" fontId="5" fillId="0" borderId="23" xfId="1747" applyNumberFormat="1" applyFont="1" applyBorder="1" applyAlignment="1">
      <alignment horizontal="center" vertical="center" wrapText="1"/>
      <protection/>
    </xf>
    <xf numFmtId="49" fontId="5" fillId="0" borderId="23" xfId="1747" applyNumberFormat="1" applyFont="1" applyBorder="1" applyAlignment="1" quotePrefix="1">
      <alignment horizontal="center" vertical="center" wrapText="1"/>
      <protection/>
    </xf>
    <xf numFmtId="174" fontId="5" fillId="40" borderId="23" xfId="0" applyNumberFormat="1" applyFont="1" applyFill="1" applyBorder="1" applyAlignment="1" applyProtection="1">
      <alignment horizontal="center" vertical="top"/>
      <protection locked="0"/>
    </xf>
    <xf numFmtId="1" fontId="55" fillId="59" borderId="23" xfId="342" applyNumberFormat="1" applyFont="1" applyFill="1" applyBorder="1" applyAlignment="1" applyProtection="1">
      <alignment horizontal="center" vertical="top" shrinkToFit="1"/>
      <protection/>
    </xf>
    <xf numFmtId="0" fontId="55" fillId="59" borderId="23" xfId="1676" applyNumberFormat="1" applyFont="1" applyFill="1" applyBorder="1" applyProtection="1">
      <alignment vertical="top" wrapText="1"/>
      <protection/>
    </xf>
    <xf numFmtId="174" fontId="55" fillId="59" borderId="23" xfId="57" applyNumberFormat="1" applyFont="1" applyFill="1" applyBorder="1" applyProtection="1">
      <alignment horizontal="right" vertical="top" shrinkToFit="1"/>
      <protection/>
    </xf>
    <xf numFmtId="186" fontId="5" fillId="0" borderId="0" xfId="0" applyNumberFormat="1" applyFont="1" applyFill="1" applyAlignment="1">
      <alignment horizontal="center" vertical="top" wrapText="1"/>
    </xf>
    <xf numFmtId="174" fontId="11" fillId="0" borderId="27" xfId="0" applyNumberFormat="1" applyFont="1" applyFill="1" applyBorder="1" applyAlignment="1">
      <alignment horizontal="right" vertical="top" shrinkToFit="1"/>
    </xf>
    <xf numFmtId="174" fontId="13" fillId="0" borderId="27" xfId="0" applyNumberFormat="1" applyFont="1" applyFill="1" applyBorder="1" applyAlignment="1">
      <alignment horizontal="right" vertical="top" shrinkToFit="1"/>
    </xf>
    <xf numFmtId="186" fontId="34" fillId="0" borderId="23" xfId="0" applyNumberFormat="1" applyFont="1" applyFill="1" applyBorder="1" applyAlignment="1">
      <alignment horizontal="right" vertical="top" shrinkToFit="1"/>
    </xf>
    <xf numFmtId="174" fontId="56" fillId="59" borderId="1" xfId="56" applyNumberFormat="1" applyFont="1" applyFill="1" applyProtection="1">
      <alignment horizontal="right" vertical="top" shrinkToFit="1"/>
      <protection/>
    </xf>
    <xf numFmtId="178" fontId="4" fillId="0" borderId="0" xfId="0" applyNumberFormat="1" applyFont="1" applyFill="1" applyAlignment="1">
      <alignment horizontal="center" vertical="top" wrapText="1"/>
    </xf>
    <xf numFmtId="178" fontId="5" fillId="0" borderId="0" xfId="0" applyNumberFormat="1" applyFont="1" applyFill="1" applyAlignment="1">
      <alignment horizontal="left" vertical="top" wrapText="1"/>
    </xf>
    <xf numFmtId="178" fontId="5" fillId="0" borderId="24" xfId="0" applyNumberFormat="1" applyFont="1" applyFill="1" applyBorder="1" applyAlignment="1">
      <alignment vertical="top" wrapText="1"/>
    </xf>
    <xf numFmtId="178" fontId="4" fillId="0" borderId="28" xfId="0" applyNumberFormat="1" applyFont="1" applyFill="1" applyBorder="1" applyAlignment="1">
      <alignment horizontal="center" vertical="center" wrapText="1"/>
    </xf>
    <xf numFmtId="178" fontId="4" fillId="0" borderId="25" xfId="0" applyNumberFormat="1" applyFont="1" applyFill="1" applyBorder="1" applyAlignment="1">
      <alignment horizontal="center" vertical="center" wrapText="1"/>
    </xf>
    <xf numFmtId="178" fontId="4" fillId="0" borderId="29" xfId="0" applyNumberFormat="1" applyFont="1" applyFill="1" applyBorder="1" applyAlignment="1">
      <alignment horizontal="center" vertical="center" wrapText="1"/>
    </xf>
    <xf numFmtId="178" fontId="4" fillId="0" borderId="27" xfId="0" applyNumberFormat="1" applyFont="1" applyFill="1" applyBorder="1" applyAlignment="1">
      <alignment horizontal="center" vertical="center" wrapText="1"/>
    </xf>
    <xf numFmtId="0" fontId="55" fillId="59" borderId="4" xfId="1182" applyNumberFormat="1" applyFont="1" applyFill="1" applyAlignment="1" applyProtection="1">
      <alignment horizontal="left"/>
      <protection/>
    </xf>
    <xf numFmtId="0" fontId="55" fillId="59" borderId="4" xfId="1182" applyFont="1" applyFill="1" applyAlignment="1">
      <alignment horizontal="left"/>
      <protection/>
    </xf>
    <xf numFmtId="0" fontId="12" fillId="0" borderId="28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5" fillId="55" borderId="28" xfId="0" applyFont="1" applyFill="1" applyBorder="1" applyAlignment="1">
      <alignment horizontal="center" vertical="center" wrapText="1"/>
    </xf>
    <xf numFmtId="0" fontId="5" fillId="55" borderId="25" xfId="0" applyFont="1" applyFill="1" applyBorder="1" applyAlignment="1">
      <alignment horizontal="center" vertical="center" wrapText="1"/>
    </xf>
    <xf numFmtId="2" fontId="4" fillId="0" borderId="28" xfId="1747" applyNumberFormat="1" applyFont="1" applyBorder="1" applyAlignment="1">
      <alignment horizontal="center" vertical="center" wrapText="1"/>
      <protection/>
    </xf>
    <xf numFmtId="2" fontId="4" fillId="0" borderId="25" xfId="1747" applyNumberFormat="1" applyFont="1" applyBorder="1" applyAlignment="1">
      <alignment horizontal="center" vertical="center" wrapText="1"/>
      <protection/>
    </xf>
    <xf numFmtId="172" fontId="5" fillId="0" borderId="28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49" fontId="4" fillId="0" borderId="29" xfId="1747" applyNumberFormat="1" applyFont="1" applyBorder="1" applyAlignment="1">
      <alignment horizontal="center" vertical="center" wrapText="1"/>
      <protection/>
    </xf>
    <xf numFmtId="49" fontId="4" fillId="0" borderId="30" xfId="1747" applyNumberFormat="1" applyFont="1" applyBorder="1" applyAlignment="1">
      <alignment horizontal="center" vertical="center" wrapText="1"/>
      <protection/>
    </xf>
    <xf numFmtId="49" fontId="4" fillId="0" borderId="27" xfId="1747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14" fontId="5" fillId="0" borderId="23" xfId="0" applyNumberFormat="1" applyFont="1" applyFill="1" applyBorder="1" applyAlignment="1">
      <alignment horizontal="center" vertical="top" wrapText="1"/>
    </xf>
    <xf numFmtId="178" fontId="5" fillId="0" borderId="31" xfId="0" applyNumberFormat="1" applyFont="1" applyFill="1" applyBorder="1" applyAlignment="1">
      <alignment horizontal="center" vertical="top" wrapText="1"/>
    </xf>
    <xf numFmtId="49" fontId="0" fillId="55" borderId="23" xfId="1787" applyNumberFormat="1" applyFont="1" applyFill="1" applyBorder="1" applyAlignment="1">
      <alignment horizontal="center" vertical="top" shrinkToFit="1"/>
      <protection/>
    </xf>
    <xf numFmtId="0" fontId="0" fillId="0" borderId="23" xfId="0" applyFont="1" applyFill="1" applyBorder="1" applyAlignment="1">
      <alignment horizontal="left" vertical="top" wrapText="1"/>
    </xf>
    <xf numFmtId="49" fontId="0" fillId="0" borderId="23" xfId="0" applyNumberFormat="1" applyFont="1" applyFill="1" applyBorder="1" applyAlignment="1">
      <alignment horizontal="center" vertical="top" shrinkToFit="1"/>
    </xf>
    <xf numFmtId="49" fontId="0" fillId="0" borderId="23" xfId="1787" applyNumberFormat="1" applyFont="1" applyFill="1" applyBorder="1" applyAlignment="1">
      <alignment horizontal="center" vertical="top" wrapText="1" shrinkToFit="1"/>
      <protection/>
    </xf>
    <xf numFmtId="49" fontId="0" fillId="55" borderId="23" xfId="0" applyNumberFormat="1" applyFont="1" applyFill="1" applyBorder="1" applyAlignment="1">
      <alignment horizontal="center" vertical="top" shrinkToFit="1"/>
    </xf>
    <xf numFmtId="0" fontId="0" fillId="55" borderId="23" xfId="0" applyFont="1" applyFill="1" applyBorder="1" applyAlignment="1">
      <alignment horizontal="left" vertical="top" wrapText="1"/>
    </xf>
    <xf numFmtId="0" fontId="0" fillId="0" borderId="1" xfId="1674" applyNumberFormat="1" applyFont="1" applyProtection="1">
      <alignment horizontal="left" vertical="top" wrapText="1"/>
      <protection/>
    </xf>
    <xf numFmtId="49" fontId="0" fillId="0" borderId="0" xfId="132" applyNumberFormat="1" applyFont="1" applyAlignment="1" applyProtection="1">
      <alignment horizontal="center" vertical="top" shrinkToFit="1"/>
      <protection/>
    </xf>
    <xf numFmtId="0" fontId="0" fillId="0" borderId="1" xfId="1263" applyNumberFormat="1" applyFont="1" applyFill="1" applyAlignment="1" applyProtection="1">
      <alignment horizontal="left" vertical="top" wrapText="1"/>
      <protection/>
    </xf>
    <xf numFmtId="49" fontId="0" fillId="0" borderId="1" xfId="563" applyNumberFormat="1" applyFont="1" applyFill="1" applyProtection="1">
      <alignment horizontal="center" vertical="top" shrinkToFit="1"/>
      <protection/>
    </xf>
    <xf numFmtId="0" fontId="0" fillId="0" borderId="1" xfId="1263" applyNumberFormat="1" applyFont="1" applyAlignment="1" applyProtection="1">
      <alignment horizontal="left" vertical="top" wrapText="1"/>
      <protection/>
    </xf>
    <xf numFmtId="49" fontId="0" fillId="0" borderId="1" xfId="563" applyNumberFormat="1" applyFont="1" applyProtection="1">
      <alignment horizontal="center" vertical="top" shrinkToFit="1"/>
      <protection/>
    </xf>
    <xf numFmtId="0" fontId="0" fillId="0" borderId="23" xfId="1787" applyNumberFormat="1" applyFont="1" applyFill="1" applyBorder="1" applyAlignment="1">
      <alignment horizontal="center" vertical="top" shrinkToFit="1"/>
      <protection/>
    </xf>
    <xf numFmtId="49" fontId="0" fillId="55" borderId="23" xfId="0" applyNumberFormat="1" applyFont="1" applyFill="1" applyBorder="1" applyAlignment="1">
      <alignment horizontal="left" vertical="top" wrapText="1"/>
    </xf>
    <xf numFmtId="49" fontId="0" fillId="0" borderId="23" xfId="1786" applyNumberFormat="1" applyFont="1" applyFill="1" applyBorder="1" applyAlignment="1">
      <alignment horizontal="center" vertical="top" shrinkToFit="1"/>
      <protection/>
    </xf>
    <xf numFmtId="49" fontId="12" fillId="0" borderId="30" xfId="0" applyNumberFormat="1" applyFont="1" applyFill="1" applyBorder="1" applyAlignment="1">
      <alignment horizontal="left" vertical="top" shrinkToFit="1"/>
    </xf>
    <xf numFmtId="49" fontId="12" fillId="0" borderId="27" xfId="0" applyNumberFormat="1" applyFont="1" applyFill="1" applyBorder="1" applyAlignment="1">
      <alignment horizontal="left" vertical="top" shrinkToFit="1"/>
    </xf>
    <xf numFmtId="172" fontId="4" fillId="0" borderId="23" xfId="0" applyNumberFormat="1" applyFont="1" applyFill="1" applyBorder="1" applyAlignment="1" applyProtection="1">
      <alignment horizontal="center" vertical="top"/>
      <protection locked="0"/>
    </xf>
    <xf numFmtId="174" fontId="5" fillId="0" borderId="23" xfId="0" applyNumberFormat="1" applyFont="1" applyFill="1" applyBorder="1" applyAlignment="1" applyProtection="1">
      <alignment horizontal="center" vertical="top"/>
      <protection locked="0"/>
    </xf>
    <xf numFmtId="172" fontId="4" fillId="40" borderId="23" xfId="0" applyNumberFormat="1" applyFont="1" applyFill="1" applyBorder="1" applyAlignment="1" applyProtection="1">
      <alignment horizontal="center" vertical="top"/>
      <protection locked="0"/>
    </xf>
    <xf numFmtId="174" fontId="4" fillId="40" borderId="23" xfId="0" applyNumberFormat="1" applyFont="1" applyFill="1" applyBorder="1" applyAlignment="1" applyProtection="1">
      <alignment horizontal="center" vertical="top"/>
      <protection locked="0"/>
    </xf>
    <xf numFmtId="172" fontId="4" fillId="0" borderId="23" xfId="0" applyNumberFormat="1" applyFont="1" applyFill="1" applyBorder="1" applyAlignment="1">
      <alignment horizontal="center" vertical="top" wrapText="1"/>
    </xf>
    <xf numFmtId="174" fontId="4" fillId="0" borderId="23" xfId="0" applyNumberFormat="1" applyFont="1" applyFill="1" applyBorder="1" applyAlignment="1">
      <alignment horizontal="center" vertical="top" wrapText="1"/>
    </xf>
    <xf numFmtId="174" fontId="4" fillId="0" borderId="23" xfId="0" applyNumberFormat="1" applyFont="1" applyFill="1" applyBorder="1" applyAlignment="1" applyProtection="1">
      <alignment horizontal="center" vertical="top"/>
      <protection locked="0"/>
    </xf>
  </cellXfs>
  <cellStyles count="17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col" xfId="52"/>
    <cellStyle name="st29" xfId="53"/>
    <cellStyle name="st30" xfId="54"/>
    <cellStyle name="st31" xfId="55"/>
    <cellStyle name="st50" xfId="56"/>
    <cellStyle name="st51" xfId="57"/>
    <cellStyle name="style0" xfId="58"/>
    <cellStyle name="td" xfId="59"/>
    <cellStyle name="tr" xfId="60"/>
    <cellStyle name="xl21" xfId="61"/>
    <cellStyle name="xl22" xfId="62"/>
    <cellStyle name="xl22 10" xfId="63"/>
    <cellStyle name="xl22 11" xfId="64"/>
    <cellStyle name="xl22 12" xfId="65"/>
    <cellStyle name="xl22 13" xfId="66"/>
    <cellStyle name="xl22 14" xfId="67"/>
    <cellStyle name="xl22 15" xfId="68"/>
    <cellStyle name="xl22 16" xfId="69"/>
    <cellStyle name="xl22 17" xfId="70"/>
    <cellStyle name="xl22 18" xfId="71"/>
    <cellStyle name="xl22 19" xfId="72"/>
    <cellStyle name="xl22 2" xfId="73"/>
    <cellStyle name="xl22 20" xfId="74"/>
    <cellStyle name="xl22 21" xfId="75"/>
    <cellStyle name="xl22 22" xfId="76"/>
    <cellStyle name="xl22 23" xfId="77"/>
    <cellStyle name="xl22 24" xfId="78"/>
    <cellStyle name="xl22 25" xfId="79"/>
    <cellStyle name="xl22 26" xfId="80"/>
    <cellStyle name="xl22 27" xfId="81"/>
    <cellStyle name="xl22 28" xfId="82"/>
    <cellStyle name="xl22 29" xfId="83"/>
    <cellStyle name="xl22 3" xfId="84"/>
    <cellStyle name="xl22 30" xfId="85"/>
    <cellStyle name="xl22 31" xfId="86"/>
    <cellStyle name="xl22 32" xfId="87"/>
    <cellStyle name="xl22 33" xfId="88"/>
    <cellStyle name="xl22 34" xfId="89"/>
    <cellStyle name="xl22 35" xfId="90"/>
    <cellStyle name="xl22 36" xfId="91"/>
    <cellStyle name="xl22 37" xfId="92"/>
    <cellStyle name="xl22 38" xfId="93"/>
    <cellStyle name="xl22 39" xfId="94"/>
    <cellStyle name="xl22 4" xfId="95"/>
    <cellStyle name="xl22 40" xfId="96"/>
    <cellStyle name="xl22 41" xfId="97"/>
    <cellStyle name="xl22 42" xfId="98"/>
    <cellStyle name="xl22 43" xfId="99"/>
    <cellStyle name="xl22 44" xfId="100"/>
    <cellStyle name="xl22 45" xfId="101"/>
    <cellStyle name="xl22 46" xfId="102"/>
    <cellStyle name="xl22 47" xfId="103"/>
    <cellStyle name="xl22 48" xfId="104"/>
    <cellStyle name="xl22 49" xfId="105"/>
    <cellStyle name="xl22 5" xfId="106"/>
    <cellStyle name="xl22 50" xfId="107"/>
    <cellStyle name="xl22 51" xfId="108"/>
    <cellStyle name="xl22 52" xfId="109"/>
    <cellStyle name="xl22 53" xfId="110"/>
    <cellStyle name="xl22 54" xfId="111"/>
    <cellStyle name="xl22 55" xfId="112"/>
    <cellStyle name="xl22 56" xfId="113"/>
    <cellStyle name="xl22 57" xfId="114"/>
    <cellStyle name="xl22 58" xfId="115"/>
    <cellStyle name="xl22 59" xfId="116"/>
    <cellStyle name="xl22 6" xfId="117"/>
    <cellStyle name="xl22 60" xfId="118"/>
    <cellStyle name="xl22 61" xfId="119"/>
    <cellStyle name="xl22 62" xfId="120"/>
    <cellStyle name="xl22 63" xfId="121"/>
    <cellStyle name="xl22 64" xfId="122"/>
    <cellStyle name="xl22 65" xfId="123"/>
    <cellStyle name="xl22 66" xfId="124"/>
    <cellStyle name="xl22 67" xfId="125"/>
    <cellStyle name="xl22 68" xfId="126"/>
    <cellStyle name="xl22 69" xfId="127"/>
    <cellStyle name="xl22 7" xfId="128"/>
    <cellStyle name="xl22 70" xfId="129"/>
    <cellStyle name="xl22 8" xfId="130"/>
    <cellStyle name="xl22 9" xfId="131"/>
    <cellStyle name="xl23" xfId="132"/>
    <cellStyle name="xl23 10" xfId="133"/>
    <cellStyle name="xl23 11" xfId="134"/>
    <cellStyle name="xl23 12" xfId="135"/>
    <cellStyle name="xl23 13" xfId="136"/>
    <cellStyle name="xl23 14" xfId="137"/>
    <cellStyle name="xl23 15" xfId="138"/>
    <cellStyle name="xl23 16" xfId="139"/>
    <cellStyle name="xl23 17" xfId="140"/>
    <cellStyle name="xl23 18" xfId="141"/>
    <cellStyle name="xl23 19" xfId="142"/>
    <cellStyle name="xl23 2" xfId="143"/>
    <cellStyle name="xl23 20" xfId="144"/>
    <cellStyle name="xl23 21" xfId="145"/>
    <cellStyle name="xl23 22" xfId="146"/>
    <cellStyle name="xl23 23" xfId="147"/>
    <cellStyle name="xl23 24" xfId="148"/>
    <cellStyle name="xl23 25" xfId="149"/>
    <cellStyle name="xl23 26" xfId="150"/>
    <cellStyle name="xl23 27" xfId="151"/>
    <cellStyle name="xl23 28" xfId="152"/>
    <cellStyle name="xl23 29" xfId="153"/>
    <cellStyle name="xl23 3" xfId="154"/>
    <cellStyle name="xl23 30" xfId="155"/>
    <cellStyle name="xl23 31" xfId="156"/>
    <cellStyle name="xl23 32" xfId="157"/>
    <cellStyle name="xl23 33" xfId="158"/>
    <cellStyle name="xl23 34" xfId="159"/>
    <cellStyle name="xl23 35" xfId="160"/>
    <cellStyle name="xl23 36" xfId="161"/>
    <cellStyle name="xl23 37" xfId="162"/>
    <cellStyle name="xl23 38" xfId="163"/>
    <cellStyle name="xl23 39" xfId="164"/>
    <cellStyle name="xl23 4" xfId="165"/>
    <cellStyle name="xl23 40" xfId="166"/>
    <cellStyle name="xl23 41" xfId="167"/>
    <cellStyle name="xl23 42" xfId="168"/>
    <cellStyle name="xl23 43" xfId="169"/>
    <cellStyle name="xl23 44" xfId="170"/>
    <cellStyle name="xl23 45" xfId="171"/>
    <cellStyle name="xl23 46" xfId="172"/>
    <cellStyle name="xl23 47" xfId="173"/>
    <cellStyle name="xl23 48" xfId="174"/>
    <cellStyle name="xl23 49" xfId="175"/>
    <cellStyle name="xl23 5" xfId="176"/>
    <cellStyle name="xl23 50" xfId="177"/>
    <cellStyle name="xl23 51" xfId="178"/>
    <cellStyle name="xl23 52" xfId="179"/>
    <cellStyle name="xl23 53" xfId="180"/>
    <cellStyle name="xl23 54" xfId="181"/>
    <cellStyle name="xl23 55" xfId="182"/>
    <cellStyle name="xl23 56" xfId="183"/>
    <cellStyle name="xl23 57" xfId="184"/>
    <cellStyle name="xl23 58" xfId="185"/>
    <cellStyle name="xl23 59" xfId="186"/>
    <cellStyle name="xl23 6" xfId="187"/>
    <cellStyle name="xl23 60" xfId="188"/>
    <cellStyle name="xl23 61" xfId="189"/>
    <cellStyle name="xl23 62" xfId="190"/>
    <cellStyle name="xl23 63" xfId="191"/>
    <cellStyle name="xl23 64" xfId="192"/>
    <cellStyle name="xl23 65" xfId="193"/>
    <cellStyle name="xl23 66" xfId="194"/>
    <cellStyle name="xl23 67" xfId="195"/>
    <cellStyle name="xl23 68" xfId="196"/>
    <cellStyle name="xl23 69" xfId="197"/>
    <cellStyle name="xl23 7" xfId="198"/>
    <cellStyle name="xl23 70" xfId="199"/>
    <cellStyle name="xl23 8" xfId="200"/>
    <cellStyle name="xl23 9" xfId="201"/>
    <cellStyle name="xl24" xfId="202"/>
    <cellStyle name="xl24 10" xfId="203"/>
    <cellStyle name="xl24 11" xfId="204"/>
    <cellStyle name="xl24 12" xfId="205"/>
    <cellStyle name="xl24 13" xfId="206"/>
    <cellStyle name="xl24 14" xfId="207"/>
    <cellStyle name="xl24 15" xfId="208"/>
    <cellStyle name="xl24 16" xfId="209"/>
    <cellStyle name="xl24 17" xfId="210"/>
    <cellStyle name="xl24 18" xfId="211"/>
    <cellStyle name="xl24 19" xfId="212"/>
    <cellStyle name="xl24 2" xfId="213"/>
    <cellStyle name="xl24 20" xfId="214"/>
    <cellStyle name="xl24 21" xfId="215"/>
    <cellStyle name="xl24 22" xfId="216"/>
    <cellStyle name="xl24 23" xfId="217"/>
    <cellStyle name="xl24 24" xfId="218"/>
    <cellStyle name="xl24 25" xfId="219"/>
    <cellStyle name="xl24 26" xfId="220"/>
    <cellStyle name="xl24 27" xfId="221"/>
    <cellStyle name="xl24 28" xfId="222"/>
    <cellStyle name="xl24 29" xfId="223"/>
    <cellStyle name="xl24 3" xfId="224"/>
    <cellStyle name="xl24 30" xfId="225"/>
    <cellStyle name="xl24 31" xfId="226"/>
    <cellStyle name="xl24 32" xfId="227"/>
    <cellStyle name="xl24 33" xfId="228"/>
    <cellStyle name="xl24 34" xfId="229"/>
    <cellStyle name="xl24 35" xfId="230"/>
    <cellStyle name="xl24 36" xfId="231"/>
    <cellStyle name="xl24 37" xfId="232"/>
    <cellStyle name="xl24 38" xfId="233"/>
    <cellStyle name="xl24 39" xfId="234"/>
    <cellStyle name="xl24 4" xfId="235"/>
    <cellStyle name="xl24 40" xfId="236"/>
    <cellStyle name="xl24 41" xfId="237"/>
    <cellStyle name="xl24 42" xfId="238"/>
    <cellStyle name="xl24 43" xfId="239"/>
    <cellStyle name="xl24 44" xfId="240"/>
    <cellStyle name="xl24 45" xfId="241"/>
    <cellStyle name="xl24 46" xfId="242"/>
    <cellStyle name="xl24 47" xfId="243"/>
    <cellStyle name="xl24 48" xfId="244"/>
    <cellStyle name="xl24 49" xfId="245"/>
    <cellStyle name="xl24 5" xfId="246"/>
    <cellStyle name="xl24 50" xfId="247"/>
    <cellStyle name="xl24 51" xfId="248"/>
    <cellStyle name="xl24 52" xfId="249"/>
    <cellStyle name="xl24 53" xfId="250"/>
    <cellStyle name="xl24 54" xfId="251"/>
    <cellStyle name="xl24 55" xfId="252"/>
    <cellStyle name="xl24 56" xfId="253"/>
    <cellStyle name="xl24 57" xfId="254"/>
    <cellStyle name="xl24 58" xfId="255"/>
    <cellStyle name="xl24 59" xfId="256"/>
    <cellStyle name="xl24 6" xfId="257"/>
    <cellStyle name="xl24 60" xfId="258"/>
    <cellStyle name="xl24 61" xfId="259"/>
    <cellStyle name="xl24 62" xfId="260"/>
    <cellStyle name="xl24 63" xfId="261"/>
    <cellStyle name="xl24 64" xfId="262"/>
    <cellStyle name="xl24 65" xfId="263"/>
    <cellStyle name="xl24 66" xfId="264"/>
    <cellStyle name="xl24 67" xfId="265"/>
    <cellStyle name="xl24 68" xfId="266"/>
    <cellStyle name="xl24 69" xfId="267"/>
    <cellStyle name="xl24 7" xfId="268"/>
    <cellStyle name="xl24 70" xfId="269"/>
    <cellStyle name="xl24 8" xfId="270"/>
    <cellStyle name="xl24 9" xfId="271"/>
    <cellStyle name="xl25" xfId="272"/>
    <cellStyle name="xl25 10" xfId="273"/>
    <cellStyle name="xl25 11" xfId="274"/>
    <cellStyle name="xl25 12" xfId="275"/>
    <cellStyle name="xl25 13" xfId="276"/>
    <cellStyle name="xl25 14" xfId="277"/>
    <cellStyle name="xl25 15" xfId="278"/>
    <cellStyle name="xl25 16" xfId="279"/>
    <cellStyle name="xl25 17" xfId="280"/>
    <cellStyle name="xl25 18" xfId="281"/>
    <cellStyle name="xl25 19" xfId="282"/>
    <cellStyle name="xl25 2" xfId="283"/>
    <cellStyle name="xl25 20" xfId="284"/>
    <cellStyle name="xl25 21" xfId="285"/>
    <cellStyle name="xl25 22" xfId="286"/>
    <cellStyle name="xl25 23" xfId="287"/>
    <cellStyle name="xl25 24" xfId="288"/>
    <cellStyle name="xl25 25" xfId="289"/>
    <cellStyle name="xl25 26" xfId="290"/>
    <cellStyle name="xl25 27" xfId="291"/>
    <cellStyle name="xl25 28" xfId="292"/>
    <cellStyle name="xl25 29" xfId="293"/>
    <cellStyle name="xl25 3" xfId="294"/>
    <cellStyle name="xl25 30" xfId="295"/>
    <cellStyle name="xl25 31" xfId="296"/>
    <cellStyle name="xl25 32" xfId="297"/>
    <cellStyle name="xl25 33" xfId="298"/>
    <cellStyle name="xl25 34" xfId="299"/>
    <cellStyle name="xl25 35" xfId="300"/>
    <cellStyle name="xl25 36" xfId="301"/>
    <cellStyle name="xl25 37" xfId="302"/>
    <cellStyle name="xl25 38" xfId="303"/>
    <cellStyle name="xl25 39" xfId="304"/>
    <cellStyle name="xl25 4" xfId="305"/>
    <cellStyle name="xl25 40" xfId="306"/>
    <cellStyle name="xl25 41" xfId="307"/>
    <cellStyle name="xl25 42" xfId="308"/>
    <cellStyle name="xl25 43" xfId="309"/>
    <cellStyle name="xl25 44" xfId="310"/>
    <cellStyle name="xl25 45" xfId="311"/>
    <cellStyle name="xl25 46" xfId="312"/>
    <cellStyle name="xl25 47" xfId="313"/>
    <cellStyle name="xl25 48" xfId="314"/>
    <cellStyle name="xl25 49" xfId="315"/>
    <cellStyle name="xl25 5" xfId="316"/>
    <cellStyle name="xl25 50" xfId="317"/>
    <cellStyle name="xl25 51" xfId="318"/>
    <cellStyle name="xl25 52" xfId="319"/>
    <cellStyle name="xl25 53" xfId="320"/>
    <cellStyle name="xl25 54" xfId="321"/>
    <cellStyle name="xl25 55" xfId="322"/>
    <cellStyle name="xl25 56" xfId="323"/>
    <cellStyle name="xl25 57" xfId="324"/>
    <cellStyle name="xl25 58" xfId="325"/>
    <cellStyle name="xl25 59" xfId="326"/>
    <cellStyle name="xl25 6" xfId="327"/>
    <cellStyle name="xl25 60" xfId="328"/>
    <cellStyle name="xl25 61" xfId="329"/>
    <cellStyle name="xl25 62" xfId="330"/>
    <cellStyle name="xl25 63" xfId="331"/>
    <cellStyle name="xl25 64" xfId="332"/>
    <cellStyle name="xl25 65" xfId="333"/>
    <cellStyle name="xl25 66" xfId="334"/>
    <cellStyle name="xl25 67" xfId="335"/>
    <cellStyle name="xl25 68" xfId="336"/>
    <cellStyle name="xl25 69" xfId="337"/>
    <cellStyle name="xl25 7" xfId="338"/>
    <cellStyle name="xl25 70" xfId="339"/>
    <cellStyle name="xl25 8" xfId="340"/>
    <cellStyle name="xl25 9" xfId="341"/>
    <cellStyle name="xl26" xfId="342"/>
    <cellStyle name="xl26 10" xfId="343"/>
    <cellStyle name="xl26 11" xfId="344"/>
    <cellStyle name="xl26 12" xfId="345"/>
    <cellStyle name="xl26 13" xfId="346"/>
    <cellStyle name="xl26 14" xfId="347"/>
    <cellStyle name="xl26 15" xfId="348"/>
    <cellStyle name="xl26 16" xfId="349"/>
    <cellStyle name="xl26 17" xfId="350"/>
    <cellStyle name="xl26 18" xfId="351"/>
    <cellStyle name="xl26 19" xfId="352"/>
    <cellStyle name="xl26 2" xfId="353"/>
    <cellStyle name="xl26 20" xfId="354"/>
    <cellStyle name="xl26 21" xfId="355"/>
    <cellStyle name="xl26 22" xfId="356"/>
    <cellStyle name="xl26 23" xfId="357"/>
    <cellStyle name="xl26 24" xfId="358"/>
    <cellStyle name="xl26 25" xfId="359"/>
    <cellStyle name="xl26 26" xfId="360"/>
    <cellStyle name="xl26 27" xfId="361"/>
    <cellStyle name="xl26 28" xfId="362"/>
    <cellStyle name="xl26 29" xfId="363"/>
    <cellStyle name="xl26 3" xfId="364"/>
    <cellStyle name="xl26 30" xfId="365"/>
    <cellStyle name="xl26 31" xfId="366"/>
    <cellStyle name="xl26 32" xfId="367"/>
    <cellStyle name="xl26 33" xfId="368"/>
    <cellStyle name="xl26 34" xfId="369"/>
    <cellStyle name="xl26 35" xfId="370"/>
    <cellStyle name="xl26 36" xfId="371"/>
    <cellStyle name="xl26 37" xfId="372"/>
    <cellStyle name="xl26 38" xfId="373"/>
    <cellStyle name="xl26 39" xfId="374"/>
    <cellStyle name="xl26 4" xfId="375"/>
    <cellStyle name="xl26 40" xfId="376"/>
    <cellStyle name="xl26 41" xfId="377"/>
    <cellStyle name="xl26 42" xfId="378"/>
    <cellStyle name="xl26 43" xfId="379"/>
    <cellStyle name="xl26 44" xfId="380"/>
    <cellStyle name="xl26 45" xfId="381"/>
    <cellStyle name="xl26 46" xfId="382"/>
    <cellStyle name="xl26 47" xfId="383"/>
    <cellStyle name="xl26 48" xfId="384"/>
    <cellStyle name="xl26 49" xfId="385"/>
    <cellStyle name="xl26 5" xfId="386"/>
    <cellStyle name="xl26 50" xfId="387"/>
    <cellStyle name="xl26 51" xfId="388"/>
    <cellStyle name="xl26 52" xfId="389"/>
    <cellStyle name="xl26 53" xfId="390"/>
    <cellStyle name="xl26 54" xfId="391"/>
    <cellStyle name="xl26 55" xfId="392"/>
    <cellStyle name="xl26 56" xfId="393"/>
    <cellStyle name="xl26 57" xfId="394"/>
    <cellStyle name="xl26 58" xfId="395"/>
    <cellStyle name="xl26 59" xfId="396"/>
    <cellStyle name="xl26 6" xfId="397"/>
    <cellStyle name="xl26 60" xfId="398"/>
    <cellStyle name="xl26 61" xfId="399"/>
    <cellStyle name="xl26 62" xfId="400"/>
    <cellStyle name="xl26 63" xfId="401"/>
    <cellStyle name="xl26 64" xfId="402"/>
    <cellStyle name="xl26 65" xfId="403"/>
    <cellStyle name="xl26 66" xfId="404"/>
    <cellStyle name="xl26 67" xfId="405"/>
    <cellStyle name="xl26 68" xfId="406"/>
    <cellStyle name="xl26 69" xfId="407"/>
    <cellStyle name="xl26 7" xfId="408"/>
    <cellStyle name="xl26 70" xfId="409"/>
    <cellStyle name="xl26 8" xfId="410"/>
    <cellStyle name="xl26 9" xfId="411"/>
    <cellStyle name="xl27" xfId="412"/>
    <cellStyle name="xl27 10" xfId="413"/>
    <cellStyle name="xl27 11" xfId="414"/>
    <cellStyle name="xl27 12" xfId="415"/>
    <cellStyle name="xl27 13" xfId="416"/>
    <cellStyle name="xl27 14" xfId="417"/>
    <cellStyle name="xl27 15" xfId="418"/>
    <cellStyle name="xl27 16" xfId="419"/>
    <cellStyle name="xl27 17" xfId="420"/>
    <cellStyle name="xl27 18" xfId="421"/>
    <cellStyle name="xl27 19" xfId="422"/>
    <cellStyle name="xl27 2" xfId="423"/>
    <cellStyle name="xl27 20" xfId="424"/>
    <cellStyle name="xl27 21" xfId="425"/>
    <cellStyle name="xl27 22" xfId="426"/>
    <cellStyle name="xl27 23" xfId="427"/>
    <cellStyle name="xl27 24" xfId="428"/>
    <cellStyle name="xl27 25" xfId="429"/>
    <cellStyle name="xl27 26" xfId="430"/>
    <cellStyle name="xl27 27" xfId="431"/>
    <cellStyle name="xl27 28" xfId="432"/>
    <cellStyle name="xl27 29" xfId="433"/>
    <cellStyle name="xl27 3" xfId="434"/>
    <cellStyle name="xl27 30" xfId="435"/>
    <cellStyle name="xl27 31" xfId="436"/>
    <cellStyle name="xl27 32" xfId="437"/>
    <cellStyle name="xl27 33" xfId="438"/>
    <cellStyle name="xl27 34" xfId="439"/>
    <cellStyle name="xl27 35" xfId="440"/>
    <cellStyle name="xl27 36" xfId="441"/>
    <cellStyle name="xl27 37" xfId="442"/>
    <cellStyle name="xl27 38" xfId="443"/>
    <cellStyle name="xl27 39" xfId="444"/>
    <cellStyle name="xl27 4" xfId="445"/>
    <cellStyle name="xl27 40" xfId="446"/>
    <cellStyle name="xl27 41" xfId="447"/>
    <cellStyle name="xl27 42" xfId="448"/>
    <cellStyle name="xl27 43" xfId="449"/>
    <cellStyle name="xl27 44" xfId="450"/>
    <cellStyle name="xl27 45" xfId="451"/>
    <cellStyle name="xl27 46" xfId="452"/>
    <cellStyle name="xl27 47" xfId="453"/>
    <cellStyle name="xl27 48" xfId="454"/>
    <cellStyle name="xl27 49" xfId="455"/>
    <cellStyle name="xl27 5" xfId="456"/>
    <cellStyle name="xl27 50" xfId="457"/>
    <cellStyle name="xl27 51" xfId="458"/>
    <cellStyle name="xl27 52" xfId="459"/>
    <cellStyle name="xl27 53" xfId="460"/>
    <cellStyle name="xl27 54" xfId="461"/>
    <cellStyle name="xl27 55" xfId="462"/>
    <cellStyle name="xl27 56" xfId="463"/>
    <cellStyle name="xl27 57" xfId="464"/>
    <cellStyle name="xl27 58" xfId="465"/>
    <cellStyle name="xl27 59" xfId="466"/>
    <cellStyle name="xl27 6" xfId="467"/>
    <cellStyle name="xl27 60" xfId="468"/>
    <cellStyle name="xl27 61" xfId="469"/>
    <cellStyle name="xl27 62" xfId="470"/>
    <cellStyle name="xl27 63" xfId="471"/>
    <cellStyle name="xl27 64" xfId="472"/>
    <cellStyle name="xl27 65" xfId="473"/>
    <cellStyle name="xl27 66" xfId="474"/>
    <cellStyle name="xl27 67" xfId="475"/>
    <cellStyle name="xl27 68" xfId="476"/>
    <cellStyle name="xl27 69" xfId="477"/>
    <cellStyle name="xl27 7" xfId="478"/>
    <cellStyle name="xl27 70" xfId="479"/>
    <cellStyle name="xl27 8" xfId="480"/>
    <cellStyle name="xl27 9" xfId="481"/>
    <cellStyle name="xl28" xfId="482"/>
    <cellStyle name="xl28 10" xfId="483"/>
    <cellStyle name="xl28 11" xfId="484"/>
    <cellStyle name="xl28 12" xfId="485"/>
    <cellStyle name="xl28 13" xfId="486"/>
    <cellStyle name="xl28 14" xfId="487"/>
    <cellStyle name="xl28 15" xfId="488"/>
    <cellStyle name="xl28 16" xfId="489"/>
    <cellStyle name="xl28 17" xfId="490"/>
    <cellStyle name="xl28 18" xfId="491"/>
    <cellStyle name="xl28 19" xfId="492"/>
    <cellStyle name="xl28 2" xfId="493"/>
    <cellStyle name="xl28 20" xfId="494"/>
    <cellStyle name="xl28 21" xfId="495"/>
    <cellStyle name="xl28 22" xfId="496"/>
    <cellStyle name="xl28 23" xfId="497"/>
    <cellStyle name="xl28 24" xfId="498"/>
    <cellStyle name="xl28 25" xfId="499"/>
    <cellStyle name="xl28 26" xfId="500"/>
    <cellStyle name="xl28 27" xfId="501"/>
    <cellStyle name="xl28 28" xfId="502"/>
    <cellStyle name="xl28 29" xfId="503"/>
    <cellStyle name="xl28 3" xfId="504"/>
    <cellStyle name="xl28 30" xfId="505"/>
    <cellStyle name="xl28 31" xfId="506"/>
    <cellStyle name="xl28 32" xfId="507"/>
    <cellStyle name="xl28 33" xfId="508"/>
    <cellStyle name="xl28 34" xfId="509"/>
    <cellStyle name="xl28 35" xfId="510"/>
    <cellStyle name="xl28 36" xfId="511"/>
    <cellStyle name="xl28 37" xfId="512"/>
    <cellStyle name="xl28 38" xfId="513"/>
    <cellStyle name="xl28 39" xfId="514"/>
    <cellStyle name="xl28 4" xfId="515"/>
    <cellStyle name="xl28 40" xfId="516"/>
    <cellStyle name="xl28 41" xfId="517"/>
    <cellStyle name="xl28 42" xfId="518"/>
    <cellStyle name="xl28 43" xfId="519"/>
    <cellStyle name="xl28 44" xfId="520"/>
    <cellStyle name="xl28 45" xfId="521"/>
    <cellStyle name="xl28 46" xfId="522"/>
    <cellStyle name="xl28 47" xfId="523"/>
    <cellStyle name="xl28 48" xfId="524"/>
    <cellStyle name="xl28 49" xfId="525"/>
    <cellStyle name="xl28 5" xfId="526"/>
    <cellStyle name="xl28 50" xfId="527"/>
    <cellStyle name="xl28 51" xfId="528"/>
    <cellStyle name="xl28 52" xfId="529"/>
    <cellStyle name="xl28 53" xfId="530"/>
    <cellStyle name="xl28 54" xfId="531"/>
    <cellStyle name="xl28 55" xfId="532"/>
    <cellStyle name="xl28 56" xfId="533"/>
    <cellStyle name="xl28 57" xfId="534"/>
    <cellStyle name="xl28 58" xfId="535"/>
    <cellStyle name="xl28 59" xfId="536"/>
    <cellStyle name="xl28 6" xfId="537"/>
    <cellStyle name="xl28 60" xfId="538"/>
    <cellStyle name="xl28 61" xfId="539"/>
    <cellStyle name="xl28 62" xfId="540"/>
    <cellStyle name="xl28 63" xfId="541"/>
    <cellStyle name="xl28 64" xfId="542"/>
    <cellStyle name="xl28 65" xfId="543"/>
    <cellStyle name="xl28 66" xfId="544"/>
    <cellStyle name="xl28 67" xfId="545"/>
    <cellStyle name="xl28 68" xfId="546"/>
    <cellStyle name="xl28 69" xfId="547"/>
    <cellStyle name="xl28 7" xfId="548"/>
    <cellStyle name="xl28 70" xfId="549"/>
    <cellStyle name="xl28 8" xfId="550"/>
    <cellStyle name="xl28 9" xfId="551"/>
    <cellStyle name="xl29" xfId="552"/>
    <cellStyle name="xl29 10" xfId="553"/>
    <cellStyle name="xl29 11" xfId="554"/>
    <cellStyle name="xl29 12" xfId="555"/>
    <cellStyle name="xl29 13" xfId="556"/>
    <cellStyle name="xl29 14" xfId="557"/>
    <cellStyle name="xl29 15" xfId="558"/>
    <cellStyle name="xl29 16" xfId="559"/>
    <cellStyle name="xl29 17" xfId="560"/>
    <cellStyle name="xl29 18" xfId="561"/>
    <cellStyle name="xl29 19" xfId="562"/>
    <cellStyle name="xl29 2" xfId="563"/>
    <cellStyle name="xl29 20" xfId="564"/>
    <cellStyle name="xl29 21" xfId="565"/>
    <cellStyle name="xl29 22" xfId="566"/>
    <cellStyle name="xl29 23" xfId="567"/>
    <cellStyle name="xl29 24" xfId="568"/>
    <cellStyle name="xl29 25" xfId="569"/>
    <cellStyle name="xl29 26" xfId="570"/>
    <cellStyle name="xl29 27" xfId="571"/>
    <cellStyle name="xl29 28" xfId="572"/>
    <cellStyle name="xl29 29" xfId="573"/>
    <cellStyle name="xl29 3" xfId="574"/>
    <cellStyle name="xl29 30" xfId="575"/>
    <cellStyle name="xl29 31" xfId="576"/>
    <cellStyle name="xl29 32" xfId="577"/>
    <cellStyle name="xl29 33" xfId="578"/>
    <cellStyle name="xl29 34" xfId="579"/>
    <cellStyle name="xl29 35" xfId="580"/>
    <cellStyle name="xl29 36" xfId="581"/>
    <cellStyle name="xl29 37" xfId="582"/>
    <cellStyle name="xl29 38" xfId="583"/>
    <cellStyle name="xl29 39" xfId="584"/>
    <cellStyle name="xl29 4" xfId="585"/>
    <cellStyle name="xl29 40" xfId="586"/>
    <cellStyle name="xl29 41" xfId="587"/>
    <cellStyle name="xl29 42" xfId="588"/>
    <cellStyle name="xl29 43" xfId="589"/>
    <cellStyle name="xl29 44" xfId="590"/>
    <cellStyle name="xl29 45" xfId="591"/>
    <cellStyle name="xl29 46" xfId="592"/>
    <cellStyle name="xl29 47" xfId="593"/>
    <cellStyle name="xl29 48" xfId="594"/>
    <cellStyle name="xl29 49" xfId="595"/>
    <cellStyle name="xl29 5" xfId="596"/>
    <cellStyle name="xl29 50" xfId="597"/>
    <cellStyle name="xl29 51" xfId="598"/>
    <cellStyle name="xl29 52" xfId="599"/>
    <cellStyle name="xl29 53" xfId="600"/>
    <cellStyle name="xl29 54" xfId="601"/>
    <cellStyle name="xl29 55" xfId="602"/>
    <cellStyle name="xl29 56" xfId="603"/>
    <cellStyle name="xl29 57" xfId="604"/>
    <cellStyle name="xl29 58" xfId="605"/>
    <cellStyle name="xl29 59" xfId="606"/>
    <cellStyle name="xl29 6" xfId="607"/>
    <cellStyle name="xl29 60" xfId="608"/>
    <cellStyle name="xl29 61" xfId="609"/>
    <cellStyle name="xl29 62" xfId="610"/>
    <cellStyle name="xl29 63" xfId="611"/>
    <cellStyle name="xl29 64" xfId="612"/>
    <cellStyle name="xl29 65" xfId="613"/>
    <cellStyle name="xl29 66" xfId="614"/>
    <cellStyle name="xl29 67" xfId="615"/>
    <cellStyle name="xl29 68" xfId="616"/>
    <cellStyle name="xl29 69" xfId="617"/>
    <cellStyle name="xl29 7" xfId="618"/>
    <cellStyle name="xl29 70" xfId="619"/>
    <cellStyle name="xl29 8" xfId="620"/>
    <cellStyle name="xl29 9" xfId="621"/>
    <cellStyle name="xl30" xfId="622"/>
    <cellStyle name="xl30 10" xfId="623"/>
    <cellStyle name="xl30 11" xfId="624"/>
    <cellStyle name="xl30 12" xfId="625"/>
    <cellStyle name="xl30 13" xfId="626"/>
    <cellStyle name="xl30 14" xfId="627"/>
    <cellStyle name="xl30 15" xfId="628"/>
    <cellStyle name="xl30 16" xfId="629"/>
    <cellStyle name="xl30 17" xfId="630"/>
    <cellStyle name="xl30 18" xfId="631"/>
    <cellStyle name="xl30 19" xfId="632"/>
    <cellStyle name="xl30 2" xfId="633"/>
    <cellStyle name="xl30 20" xfId="634"/>
    <cellStyle name="xl30 21" xfId="635"/>
    <cellStyle name="xl30 22" xfId="636"/>
    <cellStyle name="xl30 23" xfId="637"/>
    <cellStyle name="xl30 24" xfId="638"/>
    <cellStyle name="xl30 25" xfId="639"/>
    <cellStyle name="xl30 26" xfId="640"/>
    <cellStyle name="xl30 27" xfId="641"/>
    <cellStyle name="xl30 28" xfId="642"/>
    <cellStyle name="xl30 29" xfId="643"/>
    <cellStyle name="xl30 3" xfId="644"/>
    <cellStyle name="xl30 30" xfId="645"/>
    <cellStyle name="xl30 31" xfId="646"/>
    <cellStyle name="xl30 32" xfId="647"/>
    <cellStyle name="xl30 33" xfId="648"/>
    <cellStyle name="xl30 34" xfId="649"/>
    <cellStyle name="xl30 35" xfId="650"/>
    <cellStyle name="xl30 36" xfId="651"/>
    <cellStyle name="xl30 37" xfId="652"/>
    <cellStyle name="xl30 38" xfId="653"/>
    <cellStyle name="xl30 39" xfId="654"/>
    <cellStyle name="xl30 4" xfId="655"/>
    <cellStyle name="xl30 40" xfId="656"/>
    <cellStyle name="xl30 41" xfId="657"/>
    <cellStyle name="xl30 42" xfId="658"/>
    <cellStyle name="xl30 43" xfId="659"/>
    <cellStyle name="xl30 44" xfId="660"/>
    <cellStyle name="xl30 45" xfId="661"/>
    <cellStyle name="xl30 46" xfId="662"/>
    <cellStyle name="xl30 47" xfId="663"/>
    <cellStyle name="xl30 48" xfId="664"/>
    <cellStyle name="xl30 49" xfId="665"/>
    <cellStyle name="xl30 5" xfId="666"/>
    <cellStyle name="xl30 50" xfId="667"/>
    <cellStyle name="xl30 51" xfId="668"/>
    <cellStyle name="xl30 52" xfId="669"/>
    <cellStyle name="xl30 53" xfId="670"/>
    <cellStyle name="xl30 54" xfId="671"/>
    <cellStyle name="xl30 55" xfId="672"/>
    <cellStyle name="xl30 56" xfId="673"/>
    <cellStyle name="xl30 57" xfId="674"/>
    <cellStyle name="xl30 58" xfId="675"/>
    <cellStyle name="xl30 59" xfId="676"/>
    <cellStyle name="xl30 6" xfId="677"/>
    <cellStyle name="xl30 60" xfId="678"/>
    <cellStyle name="xl30 61" xfId="679"/>
    <cellStyle name="xl30 62" xfId="680"/>
    <cellStyle name="xl30 63" xfId="681"/>
    <cellStyle name="xl30 64" xfId="682"/>
    <cellStyle name="xl30 65" xfId="683"/>
    <cellStyle name="xl30 66" xfId="684"/>
    <cellStyle name="xl30 67" xfId="685"/>
    <cellStyle name="xl30 68" xfId="686"/>
    <cellStyle name="xl30 69" xfId="687"/>
    <cellStyle name="xl30 7" xfId="688"/>
    <cellStyle name="xl30 70" xfId="689"/>
    <cellStyle name="xl30 8" xfId="690"/>
    <cellStyle name="xl30 9" xfId="691"/>
    <cellStyle name="xl31" xfId="692"/>
    <cellStyle name="xl31 10" xfId="693"/>
    <cellStyle name="xl31 11" xfId="694"/>
    <cellStyle name="xl31 12" xfId="695"/>
    <cellStyle name="xl31 13" xfId="696"/>
    <cellStyle name="xl31 14" xfId="697"/>
    <cellStyle name="xl31 15" xfId="698"/>
    <cellStyle name="xl31 16" xfId="699"/>
    <cellStyle name="xl31 17" xfId="700"/>
    <cellStyle name="xl31 18" xfId="701"/>
    <cellStyle name="xl31 19" xfId="702"/>
    <cellStyle name="xl31 2" xfId="703"/>
    <cellStyle name="xl31 20" xfId="704"/>
    <cellStyle name="xl31 21" xfId="705"/>
    <cellStyle name="xl31 22" xfId="706"/>
    <cellStyle name="xl31 23" xfId="707"/>
    <cellStyle name="xl31 24" xfId="708"/>
    <cellStyle name="xl31 25" xfId="709"/>
    <cellStyle name="xl31 26" xfId="710"/>
    <cellStyle name="xl31 27" xfId="711"/>
    <cellStyle name="xl31 28" xfId="712"/>
    <cellStyle name="xl31 29" xfId="713"/>
    <cellStyle name="xl31 3" xfId="714"/>
    <cellStyle name="xl31 30" xfId="715"/>
    <cellStyle name="xl31 31" xfId="716"/>
    <cellStyle name="xl31 32" xfId="717"/>
    <cellStyle name="xl31 33" xfId="718"/>
    <cellStyle name="xl31 34" xfId="719"/>
    <cellStyle name="xl31 35" xfId="720"/>
    <cellStyle name="xl31 36" xfId="721"/>
    <cellStyle name="xl31 37" xfId="722"/>
    <cellStyle name="xl31 38" xfId="723"/>
    <cellStyle name="xl31 39" xfId="724"/>
    <cellStyle name="xl31 4" xfId="725"/>
    <cellStyle name="xl31 40" xfId="726"/>
    <cellStyle name="xl31 41" xfId="727"/>
    <cellStyle name="xl31 42" xfId="728"/>
    <cellStyle name="xl31 43" xfId="729"/>
    <cellStyle name="xl31 44" xfId="730"/>
    <cellStyle name="xl31 45" xfId="731"/>
    <cellStyle name="xl31 46" xfId="732"/>
    <cellStyle name="xl31 47" xfId="733"/>
    <cellStyle name="xl31 48" xfId="734"/>
    <cellStyle name="xl31 49" xfId="735"/>
    <cellStyle name="xl31 5" xfId="736"/>
    <cellStyle name="xl31 50" xfId="737"/>
    <cellStyle name="xl31 51" xfId="738"/>
    <cellStyle name="xl31 52" xfId="739"/>
    <cellStyle name="xl31 53" xfId="740"/>
    <cellStyle name="xl31 54" xfId="741"/>
    <cellStyle name="xl31 55" xfId="742"/>
    <cellStyle name="xl31 56" xfId="743"/>
    <cellStyle name="xl31 57" xfId="744"/>
    <cellStyle name="xl31 58" xfId="745"/>
    <cellStyle name="xl31 59" xfId="746"/>
    <cellStyle name="xl31 6" xfId="747"/>
    <cellStyle name="xl31 60" xfId="748"/>
    <cellStyle name="xl31 61" xfId="749"/>
    <cellStyle name="xl31 62" xfId="750"/>
    <cellStyle name="xl31 63" xfId="751"/>
    <cellStyle name="xl31 64" xfId="752"/>
    <cellStyle name="xl31 65" xfId="753"/>
    <cellStyle name="xl31 66" xfId="754"/>
    <cellStyle name="xl31 67" xfId="755"/>
    <cellStyle name="xl31 68" xfId="756"/>
    <cellStyle name="xl31 69" xfId="757"/>
    <cellStyle name="xl31 7" xfId="758"/>
    <cellStyle name="xl31 70" xfId="759"/>
    <cellStyle name="xl31 8" xfId="760"/>
    <cellStyle name="xl31 9" xfId="761"/>
    <cellStyle name="xl32" xfId="762"/>
    <cellStyle name="xl32 10" xfId="763"/>
    <cellStyle name="xl32 11" xfId="764"/>
    <cellStyle name="xl32 12" xfId="765"/>
    <cellStyle name="xl32 13" xfId="766"/>
    <cellStyle name="xl32 14" xfId="767"/>
    <cellStyle name="xl32 15" xfId="768"/>
    <cellStyle name="xl32 16" xfId="769"/>
    <cellStyle name="xl32 17" xfId="770"/>
    <cellStyle name="xl32 18" xfId="771"/>
    <cellStyle name="xl32 19" xfId="772"/>
    <cellStyle name="xl32 2" xfId="773"/>
    <cellStyle name="xl32 20" xfId="774"/>
    <cellStyle name="xl32 21" xfId="775"/>
    <cellStyle name="xl32 22" xfId="776"/>
    <cellStyle name="xl32 23" xfId="777"/>
    <cellStyle name="xl32 24" xfId="778"/>
    <cellStyle name="xl32 25" xfId="779"/>
    <cellStyle name="xl32 26" xfId="780"/>
    <cellStyle name="xl32 27" xfId="781"/>
    <cellStyle name="xl32 28" xfId="782"/>
    <cellStyle name="xl32 29" xfId="783"/>
    <cellStyle name="xl32 3" xfId="784"/>
    <cellStyle name="xl32 30" xfId="785"/>
    <cellStyle name="xl32 31" xfId="786"/>
    <cellStyle name="xl32 32" xfId="787"/>
    <cellStyle name="xl32 33" xfId="788"/>
    <cellStyle name="xl32 34" xfId="789"/>
    <cellStyle name="xl32 35" xfId="790"/>
    <cellStyle name="xl32 36" xfId="791"/>
    <cellStyle name="xl32 37" xfId="792"/>
    <cellStyle name="xl32 38" xfId="793"/>
    <cellStyle name="xl32 39" xfId="794"/>
    <cellStyle name="xl32 4" xfId="795"/>
    <cellStyle name="xl32 40" xfId="796"/>
    <cellStyle name="xl32 41" xfId="797"/>
    <cellStyle name="xl32 42" xfId="798"/>
    <cellStyle name="xl32 43" xfId="799"/>
    <cellStyle name="xl32 44" xfId="800"/>
    <cellStyle name="xl32 45" xfId="801"/>
    <cellStyle name="xl32 46" xfId="802"/>
    <cellStyle name="xl32 47" xfId="803"/>
    <cellStyle name="xl32 48" xfId="804"/>
    <cellStyle name="xl32 49" xfId="805"/>
    <cellStyle name="xl32 5" xfId="806"/>
    <cellStyle name="xl32 50" xfId="807"/>
    <cellStyle name="xl32 51" xfId="808"/>
    <cellStyle name="xl32 52" xfId="809"/>
    <cellStyle name="xl32 53" xfId="810"/>
    <cellStyle name="xl32 54" xfId="811"/>
    <cellStyle name="xl32 55" xfId="812"/>
    <cellStyle name="xl32 56" xfId="813"/>
    <cellStyle name="xl32 57" xfId="814"/>
    <cellStyle name="xl32 58" xfId="815"/>
    <cellStyle name="xl32 59" xfId="816"/>
    <cellStyle name="xl32 6" xfId="817"/>
    <cellStyle name="xl32 60" xfId="818"/>
    <cellStyle name="xl32 61" xfId="819"/>
    <cellStyle name="xl32 62" xfId="820"/>
    <cellStyle name="xl32 63" xfId="821"/>
    <cellStyle name="xl32 64" xfId="822"/>
    <cellStyle name="xl32 65" xfId="823"/>
    <cellStyle name="xl32 66" xfId="824"/>
    <cellStyle name="xl32 67" xfId="825"/>
    <cellStyle name="xl32 68" xfId="826"/>
    <cellStyle name="xl32 69" xfId="827"/>
    <cellStyle name="xl32 7" xfId="828"/>
    <cellStyle name="xl32 70" xfId="829"/>
    <cellStyle name="xl32 8" xfId="830"/>
    <cellStyle name="xl32 9" xfId="831"/>
    <cellStyle name="xl33" xfId="832"/>
    <cellStyle name="xl33 10" xfId="833"/>
    <cellStyle name="xl33 11" xfId="834"/>
    <cellStyle name="xl33 12" xfId="835"/>
    <cellStyle name="xl33 13" xfId="836"/>
    <cellStyle name="xl33 14" xfId="837"/>
    <cellStyle name="xl33 15" xfId="838"/>
    <cellStyle name="xl33 16" xfId="839"/>
    <cellStyle name="xl33 17" xfId="840"/>
    <cellStyle name="xl33 18" xfId="841"/>
    <cellStyle name="xl33 19" xfId="842"/>
    <cellStyle name="xl33 2" xfId="843"/>
    <cellStyle name="xl33 20" xfId="844"/>
    <cellStyle name="xl33 21" xfId="845"/>
    <cellStyle name="xl33 22" xfId="846"/>
    <cellStyle name="xl33 23" xfId="847"/>
    <cellStyle name="xl33 24" xfId="848"/>
    <cellStyle name="xl33 25" xfId="849"/>
    <cellStyle name="xl33 26" xfId="850"/>
    <cellStyle name="xl33 27" xfId="851"/>
    <cellStyle name="xl33 28" xfId="852"/>
    <cellStyle name="xl33 29" xfId="853"/>
    <cellStyle name="xl33 3" xfId="854"/>
    <cellStyle name="xl33 30" xfId="855"/>
    <cellStyle name="xl33 31" xfId="856"/>
    <cellStyle name="xl33 32" xfId="857"/>
    <cellStyle name="xl33 33" xfId="858"/>
    <cellStyle name="xl33 34" xfId="859"/>
    <cellStyle name="xl33 35" xfId="860"/>
    <cellStyle name="xl33 36" xfId="861"/>
    <cellStyle name="xl33 37" xfId="862"/>
    <cellStyle name="xl33 38" xfId="863"/>
    <cellStyle name="xl33 39" xfId="864"/>
    <cellStyle name="xl33 4" xfId="865"/>
    <cellStyle name="xl33 40" xfId="866"/>
    <cellStyle name="xl33 41" xfId="867"/>
    <cellStyle name="xl33 42" xfId="868"/>
    <cellStyle name="xl33 43" xfId="869"/>
    <cellStyle name="xl33 44" xfId="870"/>
    <cellStyle name="xl33 45" xfId="871"/>
    <cellStyle name="xl33 46" xfId="872"/>
    <cellStyle name="xl33 47" xfId="873"/>
    <cellStyle name="xl33 48" xfId="874"/>
    <cellStyle name="xl33 49" xfId="875"/>
    <cellStyle name="xl33 5" xfId="876"/>
    <cellStyle name="xl33 50" xfId="877"/>
    <cellStyle name="xl33 51" xfId="878"/>
    <cellStyle name="xl33 52" xfId="879"/>
    <cellStyle name="xl33 53" xfId="880"/>
    <cellStyle name="xl33 54" xfId="881"/>
    <cellStyle name="xl33 55" xfId="882"/>
    <cellStyle name="xl33 56" xfId="883"/>
    <cellStyle name="xl33 57" xfId="884"/>
    <cellStyle name="xl33 58" xfId="885"/>
    <cellStyle name="xl33 59" xfId="886"/>
    <cellStyle name="xl33 6" xfId="887"/>
    <cellStyle name="xl33 60" xfId="888"/>
    <cellStyle name="xl33 61" xfId="889"/>
    <cellStyle name="xl33 62" xfId="890"/>
    <cellStyle name="xl33 63" xfId="891"/>
    <cellStyle name="xl33 64" xfId="892"/>
    <cellStyle name="xl33 65" xfId="893"/>
    <cellStyle name="xl33 66" xfId="894"/>
    <cellStyle name="xl33 67" xfId="895"/>
    <cellStyle name="xl33 68" xfId="896"/>
    <cellStyle name="xl33 69" xfId="897"/>
    <cellStyle name="xl33 7" xfId="898"/>
    <cellStyle name="xl33 70" xfId="899"/>
    <cellStyle name="xl33 8" xfId="900"/>
    <cellStyle name="xl33 9" xfId="901"/>
    <cellStyle name="xl34" xfId="902"/>
    <cellStyle name="xl34 10" xfId="903"/>
    <cellStyle name="xl34 11" xfId="904"/>
    <cellStyle name="xl34 12" xfId="905"/>
    <cellStyle name="xl34 13" xfId="906"/>
    <cellStyle name="xl34 14" xfId="907"/>
    <cellStyle name="xl34 15" xfId="908"/>
    <cellStyle name="xl34 16" xfId="909"/>
    <cellStyle name="xl34 17" xfId="910"/>
    <cellStyle name="xl34 18" xfId="911"/>
    <cellStyle name="xl34 19" xfId="912"/>
    <cellStyle name="xl34 2" xfId="913"/>
    <cellStyle name="xl34 20" xfId="914"/>
    <cellStyle name="xl34 21" xfId="915"/>
    <cellStyle name="xl34 22" xfId="916"/>
    <cellStyle name="xl34 23" xfId="917"/>
    <cellStyle name="xl34 24" xfId="918"/>
    <cellStyle name="xl34 25" xfId="919"/>
    <cellStyle name="xl34 26" xfId="920"/>
    <cellStyle name="xl34 27" xfId="921"/>
    <cellStyle name="xl34 28" xfId="922"/>
    <cellStyle name="xl34 29" xfId="923"/>
    <cellStyle name="xl34 3" xfId="924"/>
    <cellStyle name="xl34 30" xfId="925"/>
    <cellStyle name="xl34 31" xfId="926"/>
    <cellStyle name="xl34 32" xfId="927"/>
    <cellStyle name="xl34 33" xfId="928"/>
    <cellStyle name="xl34 34" xfId="929"/>
    <cellStyle name="xl34 35" xfId="930"/>
    <cellStyle name="xl34 36" xfId="931"/>
    <cellStyle name="xl34 37" xfId="932"/>
    <cellStyle name="xl34 38" xfId="933"/>
    <cellStyle name="xl34 39" xfId="934"/>
    <cellStyle name="xl34 4" xfId="935"/>
    <cellStyle name="xl34 40" xfId="936"/>
    <cellStyle name="xl34 41" xfId="937"/>
    <cellStyle name="xl34 42" xfId="938"/>
    <cellStyle name="xl34 43" xfId="939"/>
    <cellStyle name="xl34 44" xfId="940"/>
    <cellStyle name="xl34 45" xfId="941"/>
    <cellStyle name="xl34 46" xfId="942"/>
    <cellStyle name="xl34 47" xfId="943"/>
    <cellStyle name="xl34 48" xfId="944"/>
    <cellStyle name="xl34 49" xfId="945"/>
    <cellStyle name="xl34 5" xfId="946"/>
    <cellStyle name="xl34 50" xfId="947"/>
    <cellStyle name="xl34 51" xfId="948"/>
    <cellStyle name="xl34 52" xfId="949"/>
    <cellStyle name="xl34 53" xfId="950"/>
    <cellStyle name="xl34 54" xfId="951"/>
    <cellStyle name="xl34 55" xfId="952"/>
    <cellStyle name="xl34 56" xfId="953"/>
    <cellStyle name="xl34 57" xfId="954"/>
    <cellStyle name="xl34 58" xfId="955"/>
    <cellStyle name="xl34 59" xfId="956"/>
    <cellStyle name="xl34 6" xfId="957"/>
    <cellStyle name="xl34 60" xfId="958"/>
    <cellStyle name="xl34 61" xfId="959"/>
    <cellStyle name="xl34 62" xfId="960"/>
    <cellStyle name="xl34 63" xfId="961"/>
    <cellStyle name="xl34 64" xfId="962"/>
    <cellStyle name="xl34 65" xfId="963"/>
    <cellStyle name="xl34 66" xfId="964"/>
    <cellStyle name="xl34 67" xfId="965"/>
    <cellStyle name="xl34 68" xfId="966"/>
    <cellStyle name="xl34 69" xfId="967"/>
    <cellStyle name="xl34 7" xfId="968"/>
    <cellStyle name="xl34 70" xfId="969"/>
    <cellStyle name="xl34 8" xfId="970"/>
    <cellStyle name="xl34 9" xfId="971"/>
    <cellStyle name="xl35" xfId="972"/>
    <cellStyle name="xl35 10" xfId="973"/>
    <cellStyle name="xl35 11" xfId="974"/>
    <cellStyle name="xl35 12" xfId="975"/>
    <cellStyle name="xl35 13" xfId="976"/>
    <cellStyle name="xl35 14" xfId="977"/>
    <cellStyle name="xl35 15" xfId="978"/>
    <cellStyle name="xl35 16" xfId="979"/>
    <cellStyle name="xl35 17" xfId="980"/>
    <cellStyle name="xl35 18" xfId="981"/>
    <cellStyle name="xl35 19" xfId="982"/>
    <cellStyle name="xl35 2" xfId="983"/>
    <cellStyle name="xl35 20" xfId="984"/>
    <cellStyle name="xl35 21" xfId="985"/>
    <cellStyle name="xl35 22" xfId="986"/>
    <cellStyle name="xl35 23" xfId="987"/>
    <cellStyle name="xl35 24" xfId="988"/>
    <cellStyle name="xl35 25" xfId="989"/>
    <cellStyle name="xl35 26" xfId="990"/>
    <cellStyle name="xl35 27" xfId="991"/>
    <cellStyle name="xl35 28" xfId="992"/>
    <cellStyle name="xl35 29" xfId="993"/>
    <cellStyle name="xl35 3" xfId="994"/>
    <cellStyle name="xl35 30" xfId="995"/>
    <cellStyle name="xl35 31" xfId="996"/>
    <cellStyle name="xl35 32" xfId="997"/>
    <cellStyle name="xl35 33" xfId="998"/>
    <cellStyle name="xl35 34" xfId="999"/>
    <cellStyle name="xl35 35" xfId="1000"/>
    <cellStyle name="xl35 36" xfId="1001"/>
    <cellStyle name="xl35 37" xfId="1002"/>
    <cellStyle name="xl35 38" xfId="1003"/>
    <cellStyle name="xl35 39" xfId="1004"/>
    <cellStyle name="xl35 4" xfId="1005"/>
    <cellStyle name="xl35 40" xfId="1006"/>
    <cellStyle name="xl35 41" xfId="1007"/>
    <cellStyle name="xl35 42" xfId="1008"/>
    <cellStyle name="xl35 43" xfId="1009"/>
    <cellStyle name="xl35 44" xfId="1010"/>
    <cellStyle name="xl35 45" xfId="1011"/>
    <cellStyle name="xl35 46" xfId="1012"/>
    <cellStyle name="xl35 47" xfId="1013"/>
    <cellStyle name="xl35 48" xfId="1014"/>
    <cellStyle name="xl35 49" xfId="1015"/>
    <cellStyle name="xl35 5" xfId="1016"/>
    <cellStyle name="xl35 50" xfId="1017"/>
    <cellStyle name="xl35 51" xfId="1018"/>
    <cellStyle name="xl35 52" xfId="1019"/>
    <cellStyle name="xl35 53" xfId="1020"/>
    <cellStyle name="xl35 54" xfId="1021"/>
    <cellStyle name="xl35 55" xfId="1022"/>
    <cellStyle name="xl35 56" xfId="1023"/>
    <cellStyle name="xl35 57" xfId="1024"/>
    <cellStyle name="xl35 58" xfId="1025"/>
    <cellStyle name="xl35 59" xfId="1026"/>
    <cellStyle name="xl35 6" xfId="1027"/>
    <cellStyle name="xl35 60" xfId="1028"/>
    <cellStyle name="xl35 61" xfId="1029"/>
    <cellStyle name="xl35 62" xfId="1030"/>
    <cellStyle name="xl35 63" xfId="1031"/>
    <cellStyle name="xl35 64" xfId="1032"/>
    <cellStyle name="xl35 65" xfId="1033"/>
    <cellStyle name="xl35 66" xfId="1034"/>
    <cellStyle name="xl35 67" xfId="1035"/>
    <cellStyle name="xl35 68" xfId="1036"/>
    <cellStyle name="xl35 69" xfId="1037"/>
    <cellStyle name="xl35 7" xfId="1038"/>
    <cellStyle name="xl35 70" xfId="1039"/>
    <cellStyle name="xl35 8" xfId="1040"/>
    <cellStyle name="xl35 9" xfId="1041"/>
    <cellStyle name="xl36" xfId="1042"/>
    <cellStyle name="xl36 10" xfId="1043"/>
    <cellStyle name="xl36 11" xfId="1044"/>
    <cellStyle name="xl36 12" xfId="1045"/>
    <cellStyle name="xl36 13" xfId="1046"/>
    <cellStyle name="xl36 14" xfId="1047"/>
    <cellStyle name="xl36 15" xfId="1048"/>
    <cellStyle name="xl36 16" xfId="1049"/>
    <cellStyle name="xl36 17" xfId="1050"/>
    <cellStyle name="xl36 18" xfId="1051"/>
    <cellStyle name="xl36 19" xfId="1052"/>
    <cellStyle name="xl36 2" xfId="1053"/>
    <cellStyle name="xl36 20" xfId="1054"/>
    <cellStyle name="xl36 21" xfId="1055"/>
    <cellStyle name="xl36 22" xfId="1056"/>
    <cellStyle name="xl36 23" xfId="1057"/>
    <cellStyle name="xl36 24" xfId="1058"/>
    <cellStyle name="xl36 25" xfId="1059"/>
    <cellStyle name="xl36 26" xfId="1060"/>
    <cellStyle name="xl36 27" xfId="1061"/>
    <cellStyle name="xl36 28" xfId="1062"/>
    <cellStyle name="xl36 29" xfId="1063"/>
    <cellStyle name="xl36 3" xfId="1064"/>
    <cellStyle name="xl36 30" xfId="1065"/>
    <cellStyle name="xl36 31" xfId="1066"/>
    <cellStyle name="xl36 32" xfId="1067"/>
    <cellStyle name="xl36 33" xfId="1068"/>
    <cellStyle name="xl36 34" xfId="1069"/>
    <cellStyle name="xl36 35" xfId="1070"/>
    <cellStyle name="xl36 36" xfId="1071"/>
    <cellStyle name="xl36 37" xfId="1072"/>
    <cellStyle name="xl36 38" xfId="1073"/>
    <cellStyle name="xl36 39" xfId="1074"/>
    <cellStyle name="xl36 4" xfId="1075"/>
    <cellStyle name="xl36 40" xfId="1076"/>
    <cellStyle name="xl36 41" xfId="1077"/>
    <cellStyle name="xl36 42" xfId="1078"/>
    <cellStyle name="xl36 43" xfId="1079"/>
    <cellStyle name="xl36 44" xfId="1080"/>
    <cellStyle name="xl36 45" xfId="1081"/>
    <cellStyle name="xl36 46" xfId="1082"/>
    <cellStyle name="xl36 47" xfId="1083"/>
    <cellStyle name="xl36 48" xfId="1084"/>
    <cellStyle name="xl36 49" xfId="1085"/>
    <cellStyle name="xl36 5" xfId="1086"/>
    <cellStyle name="xl36 50" xfId="1087"/>
    <cellStyle name="xl36 51" xfId="1088"/>
    <cellStyle name="xl36 52" xfId="1089"/>
    <cellStyle name="xl36 53" xfId="1090"/>
    <cellStyle name="xl36 54" xfId="1091"/>
    <cellStyle name="xl36 55" xfId="1092"/>
    <cellStyle name="xl36 56" xfId="1093"/>
    <cellStyle name="xl36 57" xfId="1094"/>
    <cellStyle name="xl36 58" xfId="1095"/>
    <cellStyle name="xl36 59" xfId="1096"/>
    <cellStyle name="xl36 6" xfId="1097"/>
    <cellStyle name="xl36 60" xfId="1098"/>
    <cellStyle name="xl36 61" xfId="1099"/>
    <cellStyle name="xl36 62" xfId="1100"/>
    <cellStyle name="xl36 63" xfId="1101"/>
    <cellStyle name="xl36 64" xfId="1102"/>
    <cellStyle name="xl36 65" xfId="1103"/>
    <cellStyle name="xl36 66" xfId="1104"/>
    <cellStyle name="xl36 67" xfId="1105"/>
    <cellStyle name="xl36 68" xfId="1106"/>
    <cellStyle name="xl36 69" xfId="1107"/>
    <cellStyle name="xl36 7" xfId="1108"/>
    <cellStyle name="xl36 70" xfId="1109"/>
    <cellStyle name="xl36 8" xfId="1110"/>
    <cellStyle name="xl36 9" xfId="1111"/>
    <cellStyle name="xl37" xfId="1112"/>
    <cellStyle name="xl37 10" xfId="1113"/>
    <cellStyle name="xl37 11" xfId="1114"/>
    <cellStyle name="xl37 12" xfId="1115"/>
    <cellStyle name="xl37 13" xfId="1116"/>
    <cellStyle name="xl37 14" xfId="1117"/>
    <cellStyle name="xl37 15" xfId="1118"/>
    <cellStyle name="xl37 16" xfId="1119"/>
    <cellStyle name="xl37 17" xfId="1120"/>
    <cellStyle name="xl37 18" xfId="1121"/>
    <cellStyle name="xl37 19" xfId="1122"/>
    <cellStyle name="xl37 2" xfId="1123"/>
    <cellStyle name="xl37 20" xfId="1124"/>
    <cellStyle name="xl37 21" xfId="1125"/>
    <cellStyle name="xl37 22" xfId="1126"/>
    <cellStyle name="xl37 23" xfId="1127"/>
    <cellStyle name="xl37 24" xfId="1128"/>
    <cellStyle name="xl37 25" xfId="1129"/>
    <cellStyle name="xl37 26" xfId="1130"/>
    <cellStyle name="xl37 27" xfId="1131"/>
    <cellStyle name="xl37 28" xfId="1132"/>
    <cellStyle name="xl37 29" xfId="1133"/>
    <cellStyle name="xl37 3" xfId="1134"/>
    <cellStyle name="xl37 30" xfId="1135"/>
    <cellStyle name="xl37 31" xfId="1136"/>
    <cellStyle name="xl37 32" xfId="1137"/>
    <cellStyle name="xl37 33" xfId="1138"/>
    <cellStyle name="xl37 34" xfId="1139"/>
    <cellStyle name="xl37 35" xfId="1140"/>
    <cellStyle name="xl37 36" xfId="1141"/>
    <cellStyle name="xl37 37" xfId="1142"/>
    <cellStyle name="xl37 38" xfId="1143"/>
    <cellStyle name="xl37 39" xfId="1144"/>
    <cellStyle name="xl37 4" xfId="1145"/>
    <cellStyle name="xl37 40" xfId="1146"/>
    <cellStyle name="xl37 41" xfId="1147"/>
    <cellStyle name="xl37 42" xfId="1148"/>
    <cellStyle name="xl37 43" xfId="1149"/>
    <cellStyle name="xl37 44" xfId="1150"/>
    <cellStyle name="xl37 45" xfId="1151"/>
    <cellStyle name="xl37 46" xfId="1152"/>
    <cellStyle name="xl37 47" xfId="1153"/>
    <cellStyle name="xl37 48" xfId="1154"/>
    <cellStyle name="xl37 49" xfId="1155"/>
    <cellStyle name="xl37 5" xfId="1156"/>
    <cellStyle name="xl37 50" xfId="1157"/>
    <cellStyle name="xl37 51" xfId="1158"/>
    <cellStyle name="xl37 52" xfId="1159"/>
    <cellStyle name="xl37 53" xfId="1160"/>
    <cellStyle name="xl37 54" xfId="1161"/>
    <cellStyle name="xl37 55" xfId="1162"/>
    <cellStyle name="xl37 56" xfId="1163"/>
    <cellStyle name="xl37 57" xfId="1164"/>
    <cellStyle name="xl37 58" xfId="1165"/>
    <cellStyle name="xl37 59" xfId="1166"/>
    <cellStyle name="xl37 6" xfId="1167"/>
    <cellStyle name="xl37 60" xfId="1168"/>
    <cellStyle name="xl37 61" xfId="1169"/>
    <cellStyle name="xl37 62" xfId="1170"/>
    <cellStyle name="xl37 63" xfId="1171"/>
    <cellStyle name="xl37 64" xfId="1172"/>
    <cellStyle name="xl37 65" xfId="1173"/>
    <cellStyle name="xl37 66" xfId="1174"/>
    <cellStyle name="xl37 67" xfId="1175"/>
    <cellStyle name="xl37 68" xfId="1176"/>
    <cellStyle name="xl37 69" xfId="1177"/>
    <cellStyle name="xl37 7" xfId="1178"/>
    <cellStyle name="xl37 70" xfId="1179"/>
    <cellStyle name="xl37 8" xfId="1180"/>
    <cellStyle name="xl37 9" xfId="1181"/>
    <cellStyle name="xl38" xfId="1182"/>
    <cellStyle name="xl38 10" xfId="1183"/>
    <cellStyle name="xl38 11" xfId="1184"/>
    <cellStyle name="xl38 12" xfId="1185"/>
    <cellStyle name="xl38 13" xfId="1186"/>
    <cellStyle name="xl38 14" xfId="1187"/>
    <cellStyle name="xl38 15" xfId="1188"/>
    <cellStyle name="xl38 16" xfId="1189"/>
    <cellStyle name="xl38 17" xfId="1190"/>
    <cellStyle name="xl38 18" xfId="1191"/>
    <cellStyle name="xl38 19" xfId="1192"/>
    <cellStyle name="xl38 2" xfId="1193"/>
    <cellStyle name="xl38 20" xfId="1194"/>
    <cellStyle name="xl38 21" xfId="1195"/>
    <cellStyle name="xl38 22" xfId="1196"/>
    <cellStyle name="xl38 23" xfId="1197"/>
    <cellStyle name="xl38 24" xfId="1198"/>
    <cellStyle name="xl38 25" xfId="1199"/>
    <cellStyle name="xl38 26" xfId="1200"/>
    <cellStyle name="xl38 27" xfId="1201"/>
    <cellStyle name="xl38 28" xfId="1202"/>
    <cellStyle name="xl38 29" xfId="1203"/>
    <cellStyle name="xl38 3" xfId="1204"/>
    <cellStyle name="xl38 30" xfId="1205"/>
    <cellStyle name="xl38 31" xfId="1206"/>
    <cellStyle name="xl38 32" xfId="1207"/>
    <cellStyle name="xl38 33" xfId="1208"/>
    <cellStyle name="xl38 34" xfId="1209"/>
    <cellStyle name="xl38 35" xfId="1210"/>
    <cellStyle name="xl38 36" xfId="1211"/>
    <cellStyle name="xl38 37" xfId="1212"/>
    <cellStyle name="xl38 38" xfId="1213"/>
    <cellStyle name="xl38 39" xfId="1214"/>
    <cellStyle name="xl38 4" xfId="1215"/>
    <cellStyle name="xl38 40" xfId="1216"/>
    <cellStyle name="xl38 41" xfId="1217"/>
    <cellStyle name="xl38 42" xfId="1218"/>
    <cellStyle name="xl38 43" xfId="1219"/>
    <cellStyle name="xl38 44" xfId="1220"/>
    <cellStyle name="xl38 45" xfId="1221"/>
    <cellStyle name="xl38 46" xfId="1222"/>
    <cellStyle name="xl38 47" xfId="1223"/>
    <cellStyle name="xl38 48" xfId="1224"/>
    <cellStyle name="xl38 49" xfId="1225"/>
    <cellStyle name="xl38 5" xfId="1226"/>
    <cellStyle name="xl38 50" xfId="1227"/>
    <cellStyle name="xl38 51" xfId="1228"/>
    <cellStyle name="xl38 52" xfId="1229"/>
    <cellStyle name="xl38 53" xfId="1230"/>
    <cellStyle name="xl38 54" xfId="1231"/>
    <cellStyle name="xl38 55" xfId="1232"/>
    <cellStyle name="xl38 56" xfId="1233"/>
    <cellStyle name="xl38 57" xfId="1234"/>
    <cellStyle name="xl38 58" xfId="1235"/>
    <cellStyle name="xl38 59" xfId="1236"/>
    <cellStyle name="xl38 6" xfId="1237"/>
    <cellStyle name="xl38 60" xfId="1238"/>
    <cellStyle name="xl38 61" xfId="1239"/>
    <cellStyle name="xl38 62" xfId="1240"/>
    <cellStyle name="xl38 63" xfId="1241"/>
    <cellStyle name="xl38 64" xfId="1242"/>
    <cellStyle name="xl38 65" xfId="1243"/>
    <cellStyle name="xl38 66" xfId="1244"/>
    <cellStyle name="xl38 67" xfId="1245"/>
    <cellStyle name="xl38 68" xfId="1246"/>
    <cellStyle name="xl38 69" xfId="1247"/>
    <cellStyle name="xl38 7" xfId="1248"/>
    <cellStyle name="xl38 70" xfId="1249"/>
    <cellStyle name="xl38 8" xfId="1250"/>
    <cellStyle name="xl38 9" xfId="1251"/>
    <cellStyle name="xl39" xfId="1252"/>
    <cellStyle name="xl39 10" xfId="1253"/>
    <cellStyle name="xl39 11" xfId="1254"/>
    <cellStyle name="xl39 12" xfId="1255"/>
    <cellStyle name="xl39 13" xfId="1256"/>
    <cellStyle name="xl39 14" xfId="1257"/>
    <cellStyle name="xl39 15" xfId="1258"/>
    <cellStyle name="xl39 16" xfId="1259"/>
    <cellStyle name="xl39 17" xfId="1260"/>
    <cellStyle name="xl39 18" xfId="1261"/>
    <cellStyle name="xl39 19" xfId="1262"/>
    <cellStyle name="xl39 2" xfId="1263"/>
    <cellStyle name="xl39 20" xfId="1264"/>
    <cellStyle name="xl39 21" xfId="1265"/>
    <cellStyle name="xl39 22" xfId="1266"/>
    <cellStyle name="xl39 23" xfId="1267"/>
    <cellStyle name="xl39 24" xfId="1268"/>
    <cellStyle name="xl39 25" xfId="1269"/>
    <cellStyle name="xl39 26" xfId="1270"/>
    <cellStyle name="xl39 27" xfId="1271"/>
    <cellStyle name="xl39 28" xfId="1272"/>
    <cellStyle name="xl39 29" xfId="1273"/>
    <cellStyle name="xl39 3" xfId="1274"/>
    <cellStyle name="xl39 30" xfId="1275"/>
    <cellStyle name="xl39 31" xfId="1276"/>
    <cellStyle name="xl39 32" xfId="1277"/>
    <cellStyle name="xl39 33" xfId="1278"/>
    <cellStyle name="xl39 34" xfId="1279"/>
    <cellStyle name="xl39 35" xfId="1280"/>
    <cellStyle name="xl39 36" xfId="1281"/>
    <cellStyle name="xl39 37" xfId="1282"/>
    <cellStyle name="xl39 38" xfId="1283"/>
    <cellStyle name="xl39 39" xfId="1284"/>
    <cellStyle name="xl39 4" xfId="1285"/>
    <cellStyle name="xl39 40" xfId="1286"/>
    <cellStyle name="xl39 41" xfId="1287"/>
    <cellStyle name="xl39 42" xfId="1288"/>
    <cellStyle name="xl39 43" xfId="1289"/>
    <cellStyle name="xl39 44" xfId="1290"/>
    <cellStyle name="xl39 45" xfId="1291"/>
    <cellStyle name="xl39 46" xfId="1292"/>
    <cellStyle name="xl39 47" xfId="1293"/>
    <cellStyle name="xl39 48" xfId="1294"/>
    <cellStyle name="xl39 49" xfId="1295"/>
    <cellStyle name="xl39 5" xfId="1296"/>
    <cellStyle name="xl39 50" xfId="1297"/>
    <cellStyle name="xl39 51" xfId="1298"/>
    <cellStyle name="xl39 52" xfId="1299"/>
    <cellStyle name="xl39 53" xfId="1300"/>
    <cellStyle name="xl39 54" xfId="1301"/>
    <cellStyle name="xl39 55" xfId="1302"/>
    <cellStyle name="xl39 56" xfId="1303"/>
    <cellStyle name="xl39 57" xfId="1304"/>
    <cellStyle name="xl39 58" xfId="1305"/>
    <cellStyle name="xl39 59" xfId="1306"/>
    <cellStyle name="xl39 6" xfId="1307"/>
    <cellStyle name="xl39 60" xfId="1308"/>
    <cellStyle name="xl39 61" xfId="1309"/>
    <cellStyle name="xl39 62" xfId="1310"/>
    <cellStyle name="xl39 63" xfId="1311"/>
    <cellStyle name="xl39 64" xfId="1312"/>
    <cellStyle name="xl39 65" xfId="1313"/>
    <cellStyle name="xl39 66" xfId="1314"/>
    <cellStyle name="xl39 67" xfId="1315"/>
    <cellStyle name="xl39 68" xfId="1316"/>
    <cellStyle name="xl39 69" xfId="1317"/>
    <cellStyle name="xl39 7" xfId="1318"/>
    <cellStyle name="xl39 70" xfId="1319"/>
    <cellStyle name="xl39 8" xfId="1320"/>
    <cellStyle name="xl39 9" xfId="1321"/>
    <cellStyle name="xl40" xfId="1322"/>
    <cellStyle name="xl40 10" xfId="1323"/>
    <cellStyle name="xl40 11" xfId="1324"/>
    <cellStyle name="xl40 12" xfId="1325"/>
    <cellStyle name="xl40 13" xfId="1326"/>
    <cellStyle name="xl40 14" xfId="1327"/>
    <cellStyle name="xl40 15" xfId="1328"/>
    <cellStyle name="xl40 16" xfId="1329"/>
    <cellStyle name="xl40 17" xfId="1330"/>
    <cellStyle name="xl40 18" xfId="1331"/>
    <cellStyle name="xl40 19" xfId="1332"/>
    <cellStyle name="xl40 2" xfId="1333"/>
    <cellStyle name="xl40 20" xfId="1334"/>
    <cellStyle name="xl40 21" xfId="1335"/>
    <cellStyle name="xl40 22" xfId="1336"/>
    <cellStyle name="xl40 23" xfId="1337"/>
    <cellStyle name="xl40 24" xfId="1338"/>
    <cellStyle name="xl40 25" xfId="1339"/>
    <cellStyle name="xl40 26" xfId="1340"/>
    <cellStyle name="xl40 27" xfId="1341"/>
    <cellStyle name="xl40 28" xfId="1342"/>
    <cellStyle name="xl40 29" xfId="1343"/>
    <cellStyle name="xl40 3" xfId="1344"/>
    <cellStyle name="xl40 30" xfId="1345"/>
    <cellStyle name="xl40 31" xfId="1346"/>
    <cellStyle name="xl40 32" xfId="1347"/>
    <cellStyle name="xl40 33" xfId="1348"/>
    <cellStyle name="xl40 34" xfId="1349"/>
    <cellStyle name="xl40 35" xfId="1350"/>
    <cellStyle name="xl40 36" xfId="1351"/>
    <cellStyle name="xl40 37" xfId="1352"/>
    <cellStyle name="xl40 38" xfId="1353"/>
    <cellStyle name="xl40 39" xfId="1354"/>
    <cellStyle name="xl40 4" xfId="1355"/>
    <cellStyle name="xl40 40" xfId="1356"/>
    <cellStyle name="xl40 41" xfId="1357"/>
    <cellStyle name="xl40 42" xfId="1358"/>
    <cellStyle name="xl40 43" xfId="1359"/>
    <cellStyle name="xl40 44" xfId="1360"/>
    <cellStyle name="xl40 45" xfId="1361"/>
    <cellStyle name="xl40 46" xfId="1362"/>
    <cellStyle name="xl40 47" xfId="1363"/>
    <cellStyle name="xl40 48" xfId="1364"/>
    <cellStyle name="xl40 49" xfId="1365"/>
    <cellStyle name="xl40 5" xfId="1366"/>
    <cellStyle name="xl40 50" xfId="1367"/>
    <cellStyle name="xl40 51" xfId="1368"/>
    <cellStyle name="xl40 52" xfId="1369"/>
    <cellStyle name="xl40 53" xfId="1370"/>
    <cellStyle name="xl40 54" xfId="1371"/>
    <cellStyle name="xl40 55" xfId="1372"/>
    <cellStyle name="xl40 56" xfId="1373"/>
    <cellStyle name="xl40 57" xfId="1374"/>
    <cellStyle name="xl40 58" xfId="1375"/>
    <cellStyle name="xl40 59" xfId="1376"/>
    <cellStyle name="xl40 6" xfId="1377"/>
    <cellStyle name="xl40 60" xfId="1378"/>
    <cellStyle name="xl40 61" xfId="1379"/>
    <cellStyle name="xl40 62" xfId="1380"/>
    <cellStyle name="xl40 63" xfId="1381"/>
    <cellStyle name="xl40 64" xfId="1382"/>
    <cellStyle name="xl40 65" xfId="1383"/>
    <cellStyle name="xl40 66" xfId="1384"/>
    <cellStyle name="xl40 67" xfId="1385"/>
    <cellStyle name="xl40 68" xfId="1386"/>
    <cellStyle name="xl40 69" xfId="1387"/>
    <cellStyle name="xl40 7" xfId="1388"/>
    <cellStyle name="xl40 70" xfId="1389"/>
    <cellStyle name="xl40 8" xfId="1390"/>
    <cellStyle name="xl40 9" xfId="1391"/>
    <cellStyle name="xl41" xfId="1392"/>
    <cellStyle name="xl41 10" xfId="1393"/>
    <cellStyle name="xl41 11" xfId="1394"/>
    <cellStyle name="xl41 12" xfId="1395"/>
    <cellStyle name="xl41 13" xfId="1396"/>
    <cellStyle name="xl41 14" xfId="1397"/>
    <cellStyle name="xl41 15" xfId="1398"/>
    <cellStyle name="xl41 16" xfId="1399"/>
    <cellStyle name="xl41 17" xfId="1400"/>
    <cellStyle name="xl41 18" xfId="1401"/>
    <cellStyle name="xl41 19" xfId="1402"/>
    <cellStyle name="xl41 2" xfId="1403"/>
    <cellStyle name="xl41 20" xfId="1404"/>
    <cellStyle name="xl41 21" xfId="1405"/>
    <cellStyle name="xl41 22" xfId="1406"/>
    <cellStyle name="xl41 23" xfId="1407"/>
    <cellStyle name="xl41 24" xfId="1408"/>
    <cellStyle name="xl41 25" xfId="1409"/>
    <cellStyle name="xl41 26" xfId="1410"/>
    <cellStyle name="xl41 27" xfId="1411"/>
    <cellStyle name="xl41 28" xfId="1412"/>
    <cellStyle name="xl41 29" xfId="1413"/>
    <cellStyle name="xl41 3" xfId="1414"/>
    <cellStyle name="xl41 30" xfId="1415"/>
    <cellStyle name="xl41 31" xfId="1416"/>
    <cellStyle name="xl41 32" xfId="1417"/>
    <cellStyle name="xl41 33" xfId="1418"/>
    <cellStyle name="xl41 34" xfId="1419"/>
    <cellStyle name="xl41 35" xfId="1420"/>
    <cellStyle name="xl41 36" xfId="1421"/>
    <cellStyle name="xl41 37" xfId="1422"/>
    <cellStyle name="xl41 38" xfId="1423"/>
    <cellStyle name="xl41 39" xfId="1424"/>
    <cellStyle name="xl41 4" xfId="1425"/>
    <cellStyle name="xl41 40" xfId="1426"/>
    <cellStyle name="xl41 41" xfId="1427"/>
    <cellStyle name="xl41 42" xfId="1428"/>
    <cellStyle name="xl41 43" xfId="1429"/>
    <cellStyle name="xl41 44" xfId="1430"/>
    <cellStyle name="xl41 45" xfId="1431"/>
    <cellStyle name="xl41 46" xfId="1432"/>
    <cellStyle name="xl41 47" xfId="1433"/>
    <cellStyle name="xl41 48" xfId="1434"/>
    <cellStyle name="xl41 49" xfId="1435"/>
    <cellStyle name="xl41 5" xfId="1436"/>
    <cellStyle name="xl41 50" xfId="1437"/>
    <cellStyle name="xl41 51" xfId="1438"/>
    <cellStyle name="xl41 52" xfId="1439"/>
    <cellStyle name="xl41 53" xfId="1440"/>
    <cellStyle name="xl41 54" xfId="1441"/>
    <cellStyle name="xl41 55" xfId="1442"/>
    <cellStyle name="xl41 56" xfId="1443"/>
    <cellStyle name="xl41 57" xfId="1444"/>
    <cellStyle name="xl41 58" xfId="1445"/>
    <cellStyle name="xl41 59" xfId="1446"/>
    <cellStyle name="xl41 6" xfId="1447"/>
    <cellStyle name="xl41 60" xfId="1448"/>
    <cellStyle name="xl41 61" xfId="1449"/>
    <cellStyle name="xl41 62" xfId="1450"/>
    <cellStyle name="xl41 63" xfId="1451"/>
    <cellStyle name="xl41 64" xfId="1452"/>
    <cellStyle name="xl41 65" xfId="1453"/>
    <cellStyle name="xl41 66" xfId="1454"/>
    <cellStyle name="xl41 67" xfId="1455"/>
    <cellStyle name="xl41 68" xfId="1456"/>
    <cellStyle name="xl41 69" xfId="1457"/>
    <cellStyle name="xl41 7" xfId="1458"/>
    <cellStyle name="xl41 70" xfId="1459"/>
    <cellStyle name="xl41 8" xfId="1460"/>
    <cellStyle name="xl41 9" xfId="1461"/>
    <cellStyle name="xl42" xfId="1462"/>
    <cellStyle name="xl42 10" xfId="1463"/>
    <cellStyle name="xl42 11" xfId="1464"/>
    <cellStyle name="xl42 12" xfId="1465"/>
    <cellStyle name="xl42 13" xfId="1466"/>
    <cellStyle name="xl42 14" xfId="1467"/>
    <cellStyle name="xl42 15" xfId="1468"/>
    <cellStyle name="xl42 16" xfId="1469"/>
    <cellStyle name="xl42 17" xfId="1470"/>
    <cellStyle name="xl42 18" xfId="1471"/>
    <cellStyle name="xl42 19" xfId="1472"/>
    <cellStyle name="xl42 2" xfId="1473"/>
    <cellStyle name="xl42 20" xfId="1474"/>
    <cellStyle name="xl42 21" xfId="1475"/>
    <cellStyle name="xl42 22" xfId="1476"/>
    <cellStyle name="xl42 23" xfId="1477"/>
    <cellStyle name="xl42 24" xfId="1478"/>
    <cellStyle name="xl42 25" xfId="1479"/>
    <cellStyle name="xl42 26" xfId="1480"/>
    <cellStyle name="xl42 27" xfId="1481"/>
    <cellStyle name="xl42 28" xfId="1482"/>
    <cellStyle name="xl42 29" xfId="1483"/>
    <cellStyle name="xl42 3" xfId="1484"/>
    <cellStyle name="xl42 30" xfId="1485"/>
    <cellStyle name="xl42 31" xfId="1486"/>
    <cellStyle name="xl42 32" xfId="1487"/>
    <cellStyle name="xl42 33" xfId="1488"/>
    <cellStyle name="xl42 34" xfId="1489"/>
    <cellStyle name="xl42 35" xfId="1490"/>
    <cellStyle name="xl42 36" xfId="1491"/>
    <cellStyle name="xl42 37" xfId="1492"/>
    <cellStyle name="xl42 38" xfId="1493"/>
    <cellStyle name="xl42 39" xfId="1494"/>
    <cellStyle name="xl42 4" xfId="1495"/>
    <cellStyle name="xl42 40" xfId="1496"/>
    <cellStyle name="xl42 41" xfId="1497"/>
    <cellStyle name="xl42 42" xfId="1498"/>
    <cellStyle name="xl42 43" xfId="1499"/>
    <cellStyle name="xl42 44" xfId="1500"/>
    <cellStyle name="xl42 45" xfId="1501"/>
    <cellStyle name="xl42 46" xfId="1502"/>
    <cellStyle name="xl42 47" xfId="1503"/>
    <cellStyle name="xl42 48" xfId="1504"/>
    <cellStyle name="xl42 49" xfId="1505"/>
    <cellStyle name="xl42 5" xfId="1506"/>
    <cellStyle name="xl42 50" xfId="1507"/>
    <cellStyle name="xl42 51" xfId="1508"/>
    <cellStyle name="xl42 52" xfId="1509"/>
    <cellStyle name="xl42 53" xfId="1510"/>
    <cellStyle name="xl42 54" xfId="1511"/>
    <cellStyle name="xl42 55" xfId="1512"/>
    <cellStyle name="xl42 56" xfId="1513"/>
    <cellStyle name="xl42 57" xfId="1514"/>
    <cellStyle name="xl42 58" xfId="1515"/>
    <cellStyle name="xl42 59" xfId="1516"/>
    <cellStyle name="xl42 6" xfId="1517"/>
    <cellStyle name="xl42 60" xfId="1518"/>
    <cellStyle name="xl42 61" xfId="1519"/>
    <cellStyle name="xl42 62" xfId="1520"/>
    <cellStyle name="xl42 63" xfId="1521"/>
    <cellStyle name="xl42 64" xfId="1522"/>
    <cellStyle name="xl42 65" xfId="1523"/>
    <cellStyle name="xl42 66" xfId="1524"/>
    <cellStyle name="xl42 67" xfId="1525"/>
    <cellStyle name="xl42 68" xfId="1526"/>
    <cellStyle name="xl42 69" xfId="1527"/>
    <cellStyle name="xl42 7" xfId="1528"/>
    <cellStyle name="xl42 70" xfId="1529"/>
    <cellStyle name="xl42 8" xfId="1530"/>
    <cellStyle name="xl42 9" xfId="1531"/>
    <cellStyle name="xl43" xfId="1532"/>
    <cellStyle name="xl43 10" xfId="1533"/>
    <cellStyle name="xl43 11" xfId="1534"/>
    <cellStyle name="xl43 12" xfId="1535"/>
    <cellStyle name="xl43 13" xfId="1536"/>
    <cellStyle name="xl43 14" xfId="1537"/>
    <cellStyle name="xl43 15" xfId="1538"/>
    <cellStyle name="xl43 16" xfId="1539"/>
    <cellStyle name="xl43 17" xfId="1540"/>
    <cellStyle name="xl43 18" xfId="1541"/>
    <cellStyle name="xl43 19" xfId="1542"/>
    <cellStyle name="xl43 2" xfId="1543"/>
    <cellStyle name="xl43 20" xfId="1544"/>
    <cellStyle name="xl43 21" xfId="1545"/>
    <cellStyle name="xl43 22" xfId="1546"/>
    <cellStyle name="xl43 23" xfId="1547"/>
    <cellStyle name="xl43 24" xfId="1548"/>
    <cellStyle name="xl43 25" xfId="1549"/>
    <cellStyle name="xl43 26" xfId="1550"/>
    <cellStyle name="xl43 27" xfId="1551"/>
    <cellStyle name="xl43 28" xfId="1552"/>
    <cellStyle name="xl43 29" xfId="1553"/>
    <cellStyle name="xl43 3" xfId="1554"/>
    <cellStyle name="xl43 30" xfId="1555"/>
    <cellStyle name="xl43 31" xfId="1556"/>
    <cellStyle name="xl43 32" xfId="1557"/>
    <cellStyle name="xl43 33" xfId="1558"/>
    <cellStyle name="xl43 34" xfId="1559"/>
    <cellStyle name="xl43 35" xfId="1560"/>
    <cellStyle name="xl43 36" xfId="1561"/>
    <cellStyle name="xl43 37" xfId="1562"/>
    <cellStyle name="xl43 38" xfId="1563"/>
    <cellStyle name="xl43 39" xfId="1564"/>
    <cellStyle name="xl43 4" xfId="1565"/>
    <cellStyle name="xl43 40" xfId="1566"/>
    <cellStyle name="xl43 41" xfId="1567"/>
    <cellStyle name="xl43 42" xfId="1568"/>
    <cellStyle name="xl43 43" xfId="1569"/>
    <cellStyle name="xl43 44" xfId="1570"/>
    <cellStyle name="xl43 45" xfId="1571"/>
    <cellStyle name="xl43 46" xfId="1572"/>
    <cellStyle name="xl43 47" xfId="1573"/>
    <cellStyle name="xl43 48" xfId="1574"/>
    <cellStyle name="xl43 49" xfId="1575"/>
    <cellStyle name="xl43 5" xfId="1576"/>
    <cellStyle name="xl43 50" xfId="1577"/>
    <cellStyle name="xl43 51" xfId="1578"/>
    <cellStyle name="xl43 52" xfId="1579"/>
    <cellStyle name="xl43 53" xfId="1580"/>
    <cellStyle name="xl43 54" xfId="1581"/>
    <cellStyle name="xl43 55" xfId="1582"/>
    <cellStyle name="xl43 56" xfId="1583"/>
    <cellStyle name="xl43 57" xfId="1584"/>
    <cellStyle name="xl43 58" xfId="1585"/>
    <cellStyle name="xl43 59" xfId="1586"/>
    <cellStyle name="xl43 6" xfId="1587"/>
    <cellStyle name="xl43 60" xfId="1588"/>
    <cellStyle name="xl43 61" xfId="1589"/>
    <cellStyle name="xl43 62" xfId="1590"/>
    <cellStyle name="xl43 63" xfId="1591"/>
    <cellStyle name="xl43 64" xfId="1592"/>
    <cellStyle name="xl43 65" xfId="1593"/>
    <cellStyle name="xl43 66" xfId="1594"/>
    <cellStyle name="xl43 67" xfId="1595"/>
    <cellStyle name="xl43 68" xfId="1596"/>
    <cellStyle name="xl43 69" xfId="1597"/>
    <cellStyle name="xl43 7" xfId="1598"/>
    <cellStyle name="xl43 70" xfId="1599"/>
    <cellStyle name="xl43 8" xfId="1600"/>
    <cellStyle name="xl43 9" xfId="1601"/>
    <cellStyle name="xl44" xfId="1602"/>
    <cellStyle name="xl44 10" xfId="1603"/>
    <cellStyle name="xl44 11" xfId="1604"/>
    <cellStyle name="xl44 12" xfId="1605"/>
    <cellStyle name="xl44 13" xfId="1606"/>
    <cellStyle name="xl44 14" xfId="1607"/>
    <cellStyle name="xl44 15" xfId="1608"/>
    <cellStyle name="xl44 16" xfId="1609"/>
    <cellStyle name="xl44 17" xfId="1610"/>
    <cellStyle name="xl44 18" xfId="1611"/>
    <cellStyle name="xl44 19" xfId="1612"/>
    <cellStyle name="xl44 2" xfId="1613"/>
    <cellStyle name="xl44 20" xfId="1614"/>
    <cellStyle name="xl44 21" xfId="1615"/>
    <cellStyle name="xl44 22" xfId="1616"/>
    <cellStyle name="xl44 23" xfId="1617"/>
    <cellStyle name="xl44 24" xfId="1618"/>
    <cellStyle name="xl44 25" xfId="1619"/>
    <cellStyle name="xl44 26" xfId="1620"/>
    <cellStyle name="xl44 27" xfId="1621"/>
    <cellStyle name="xl44 28" xfId="1622"/>
    <cellStyle name="xl44 29" xfId="1623"/>
    <cellStyle name="xl44 3" xfId="1624"/>
    <cellStyle name="xl44 30" xfId="1625"/>
    <cellStyle name="xl44 31" xfId="1626"/>
    <cellStyle name="xl44 32" xfId="1627"/>
    <cellStyle name="xl44 33" xfId="1628"/>
    <cellStyle name="xl44 34" xfId="1629"/>
    <cellStyle name="xl44 35" xfId="1630"/>
    <cellStyle name="xl44 36" xfId="1631"/>
    <cellStyle name="xl44 37" xfId="1632"/>
    <cellStyle name="xl44 38" xfId="1633"/>
    <cellStyle name="xl44 39" xfId="1634"/>
    <cellStyle name="xl44 4" xfId="1635"/>
    <cellStyle name="xl44 40" xfId="1636"/>
    <cellStyle name="xl44 41" xfId="1637"/>
    <cellStyle name="xl44 42" xfId="1638"/>
    <cellStyle name="xl44 43" xfId="1639"/>
    <cellStyle name="xl44 44" xfId="1640"/>
    <cellStyle name="xl44 45" xfId="1641"/>
    <cellStyle name="xl44 46" xfId="1642"/>
    <cellStyle name="xl44 47" xfId="1643"/>
    <cellStyle name="xl44 48" xfId="1644"/>
    <cellStyle name="xl44 49" xfId="1645"/>
    <cellStyle name="xl44 5" xfId="1646"/>
    <cellStyle name="xl44 50" xfId="1647"/>
    <cellStyle name="xl44 51" xfId="1648"/>
    <cellStyle name="xl44 52" xfId="1649"/>
    <cellStyle name="xl44 53" xfId="1650"/>
    <cellStyle name="xl44 54" xfId="1651"/>
    <cellStyle name="xl44 55" xfId="1652"/>
    <cellStyle name="xl44 56" xfId="1653"/>
    <cellStyle name="xl44 57" xfId="1654"/>
    <cellStyle name="xl44 58" xfId="1655"/>
    <cellStyle name="xl44 59" xfId="1656"/>
    <cellStyle name="xl44 6" xfId="1657"/>
    <cellStyle name="xl44 60" xfId="1658"/>
    <cellStyle name="xl44 61" xfId="1659"/>
    <cellStyle name="xl44 62" xfId="1660"/>
    <cellStyle name="xl44 63" xfId="1661"/>
    <cellStyle name="xl44 64" xfId="1662"/>
    <cellStyle name="xl44 65" xfId="1663"/>
    <cellStyle name="xl44 66" xfId="1664"/>
    <cellStyle name="xl44 67" xfId="1665"/>
    <cellStyle name="xl44 68" xfId="1666"/>
    <cellStyle name="xl44 69" xfId="1667"/>
    <cellStyle name="xl44 7" xfId="1668"/>
    <cellStyle name="xl44 70" xfId="1669"/>
    <cellStyle name="xl44 8" xfId="1670"/>
    <cellStyle name="xl44 9" xfId="1671"/>
    <cellStyle name="xl45" xfId="1672"/>
    <cellStyle name="xl46" xfId="1673"/>
    <cellStyle name="xl47" xfId="1674"/>
    <cellStyle name="xl60" xfId="1675"/>
    <cellStyle name="xl61" xfId="1676"/>
    <cellStyle name="xl63" xfId="1677"/>
    <cellStyle name="Акцент1" xfId="1678"/>
    <cellStyle name="Акцент1 2" xfId="1679"/>
    <cellStyle name="Акцент2" xfId="1680"/>
    <cellStyle name="Акцент2 2" xfId="1681"/>
    <cellStyle name="Акцент3" xfId="1682"/>
    <cellStyle name="Акцент3 2" xfId="1683"/>
    <cellStyle name="Акцент4" xfId="1684"/>
    <cellStyle name="Акцент4 2" xfId="1685"/>
    <cellStyle name="Акцент5" xfId="1686"/>
    <cellStyle name="Акцент5 2" xfId="1687"/>
    <cellStyle name="Акцент6" xfId="1688"/>
    <cellStyle name="Акцент6 2" xfId="1689"/>
    <cellStyle name="Ввод " xfId="1690"/>
    <cellStyle name="Ввод  2" xfId="1691"/>
    <cellStyle name="Вывод" xfId="1692"/>
    <cellStyle name="Вывод 2" xfId="1693"/>
    <cellStyle name="Вычисление" xfId="1694"/>
    <cellStyle name="Вычисление 2" xfId="1695"/>
    <cellStyle name="Hyperlink" xfId="1696"/>
    <cellStyle name="Currency" xfId="1697"/>
    <cellStyle name="Currency [0]" xfId="1698"/>
    <cellStyle name="Заголовок 1" xfId="1699"/>
    <cellStyle name="Заголовок 1 2" xfId="1700"/>
    <cellStyle name="Заголовок 2" xfId="1701"/>
    <cellStyle name="Заголовок 2 2" xfId="1702"/>
    <cellStyle name="Заголовок 3" xfId="1703"/>
    <cellStyle name="Заголовок 3 2" xfId="1704"/>
    <cellStyle name="Заголовок 4" xfId="1705"/>
    <cellStyle name="Заголовок 4 2" xfId="1706"/>
    <cellStyle name="Итог" xfId="1707"/>
    <cellStyle name="Итог 2" xfId="1708"/>
    <cellStyle name="Контрольная ячейка" xfId="1709"/>
    <cellStyle name="Контрольная ячейка 2" xfId="1710"/>
    <cellStyle name="Название" xfId="1711"/>
    <cellStyle name="Название 2" xfId="1712"/>
    <cellStyle name="Нейтральный" xfId="1713"/>
    <cellStyle name="Нейтральный 2" xfId="1714"/>
    <cellStyle name="Обычный 10" xfId="1715"/>
    <cellStyle name="Обычный 11" xfId="1716"/>
    <cellStyle name="Обычный 12" xfId="1717"/>
    <cellStyle name="Обычный 13" xfId="1718"/>
    <cellStyle name="Обычный 14" xfId="1719"/>
    <cellStyle name="Обычный 15" xfId="1720"/>
    <cellStyle name="Обычный 16" xfId="1721"/>
    <cellStyle name="Обычный 17" xfId="1722"/>
    <cellStyle name="Обычный 18" xfId="1723"/>
    <cellStyle name="Обычный 19" xfId="1724"/>
    <cellStyle name="Обычный 2" xfId="1725"/>
    <cellStyle name="Обычный 20" xfId="1726"/>
    <cellStyle name="Обычный 21" xfId="1727"/>
    <cellStyle name="Обычный 22" xfId="1728"/>
    <cellStyle name="Обычный 23" xfId="1729"/>
    <cellStyle name="Обычный 24" xfId="1730"/>
    <cellStyle name="Обычный 25" xfId="1731"/>
    <cellStyle name="Обычный 26" xfId="1732"/>
    <cellStyle name="Обычный 27" xfId="1733"/>
    <cellStyle name="Обычный 28" xfId="1734"/>
    <cellStyle name="Обычный 29" xfId="1735"/>
    <cellStyle name="Обычный 3" xfId="1736"/>
    <cellStyle name="Обычный 30" xfId="1737"/>
    <cellStyle name="Обычный 31" xfId="1738"/>
    <cellStyle name="Обычный 32" xfId="1739"/>
    <cellStyle name="Обычный 33" xfId="1740"/>
    <cellStyle name="Обычный 34" xfId="1741"/>
    <cellStyle name="Обычный 35" xfId="1742"/>
    <cellStyle name="Обычный 36" xfId="1743"/>
    <cellStyle name="Обычный 37" xfId="1744"/>
    <cellStyle name="Обычный 38" xfId="1745"/>
    <cellStyle name="Обычный 39" xfId="1746"/>
    <cellStyle name="Обычный 4" xfId="1747"/>
    <cellStyle name="Обычный 40" xfId="1748"/>
    <cellStyle name="Обычный 41" xfId="1749"/>
    <cellStyle name="Обычный 42" xfId="1750"/>
    <cellStyle name="Обычный 43" xfId="1751"/>
    <cellStyle name="Обычный 44" xfId="1752"/>
    <cellStyle name="Обычный 45" xfId="1753"/>
    <cellStyle name="Обычный 46" xfId="1754"/>
    <cellStyle name="Обычный 47" xfId="1755"/>
    <cellStyle name="Обычный 48" xfId="1756"/>
    <cellStyle name="Обычный 49" xfId="1757"/>
    <cellStyle name="Обычный 5" xfId="1758"/>
    <cellStyle name="Обычный 50" xfId="1759"/>
    <cellStyle name="Обычный 51" xfId="1760"/>
    <cellStyle name="Обычный 52" xfId="1761"/>
    <cellStyle name="Обычный 53" xfId="1762"/>
    <cellStyle name="Обычный 54" xfId="1763"/>
    <cellStyle name="Обычный 55" xfId="1764"/>
    <cellStyle name="Обычный 56" xfId="1765"/>
    <cellStyle name="Обычный 57" xfId="1766"/>
    <cellStyle name="Обычный 58" xfId="1767"/>
    <cellStyle name="Обычный 59" xfId="1768"/>
    <cellStyle name="Обычный 6" xfId="1769"/>
    <cellStyle name="Обычный 60" xfId="1770"/>
    <cellStyle name="Обычный 61" xfId="1771"/>
    <cellStyle name="Обычный 62" xfId="1772"/>
    <cellStyle name="Обычный 63" xfId="1773"/>
    <cellStyle name="Обычный 64" xfId="1774"/>
    <cellStyle name="Обычный 65" xfId="1775"/>
    <cellStyle name="Обычный 66" xfId="1776"/>
    <cellStyle name="Обычный 67" xfId="1777"/>
    <cellStyle name="Обычный 68" xfId="1778"/>
    <cellStyle name="Обычный 69" xfId="1779"/>
    <cellStyle name="Обычный 7" xfId="1780"/>
    <cellStyle name="Обычный 70" xfId="1781"/>
    <cellStyle name="Обычный 71" xfId="1782"/>
    <cellStyle name="Обычный 72" xfId="1783"/>
    <cellStyle name="Обычный 8" xfId="1784"/>
    <cellStyle name="Обычный 9" xfId="1785"/>
    <cellStyle name="Обычный_1. Д " xfId="1786"/>
    <cellStyle name="Обычный_3 Д_1" xfId="1787"/>
    <cellStyle name="Followed Hyperlink" xfId="1788"/>
    <cellStyle name="Плохой" xfId="1789"/>
    <cellStyle name="Плохой 2" xfId="1790"/>
    <cellStyle name="Пояснение" xfId="1791"/>
    <cellStyle name="Пояснение 2" xfId="1792"/>
    <cellStyle name="Примечание" xfId="1793"/>
    <cellStyle name="Примечание 2" xfId="1794"/>
    <cellStyle name="Percent" xfId="1795"/>
    <cellStyle name="Связанная ячейка" xfId="1796"/>
    <cellStyle name="Связанная ячейка 2" xfId="1797"/>
    <cellStyle name="Текст предупреждения" xfId="1798"/>
    <cellStyle name="Текст предупреждения 2" xfId="1799"/>
    <cellStyle name="Comma" xfId="1800"/>
    <cellStyle name="Comma [0]" xfId="1801"/>
    <cellStyle name="Финансовый 2" xfId="1802"/>
    <cellStyle name="Хороший" xfId="1803"/>
    <cellStyle name="Хороший 2" xfId="180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view="pageBreakPreview" zoomScaleSheetLayoutView="100" workbookViewId="0" topLeftCell="A1">
      <selection activeCell="A3" sqref="A1:G16384"/>
    </sheetView>
  </sheetViews>
  <sheetFormatPr defaultColWidth="9.00390625" defaultRowHeight="12.75"/>
  <cols>
    <col min="1" max="1" width="58.375" style="48" customWidth="1"/>
    <col min="2" max="2" width="21.875" style="50" customWidth="1"/>
    <col min="3" max="3" width="11.00390625" style="50" hidden="1" customWidth="1"/>
    <col min="4" max="4" width="13.25390625" style="50" customWidth="1"/>
    <col min="5" max="5" width="13.00390625" style="50" customWidth="1"/>
    <col min="6" max="6" width="12.625" style="50" customWidth="1"/>
    <col min="7" max="7" width="10.75390625" style="50" customWidth="1"/>
    <col min="8" max="8" width="0.875" style="48" hidden="1" customWidth="1"/>
    <col min="9" max="9" width="4.625" style="48" customWidth="1"/>
    <col min="10" max="10" width="17.00390625" style="48" customWidth="1"/>
    <col min="11" max="11" width="16.25390625" style="48" customWidth="1"/>
    <col min="12" max="16384" width="9.125" style="48" customWidth="1"/>
  </cols>
  <sheetData>
    <row r="1" spans="1:6" ht="12.75">
      <c r="A1" s="83" t="s">
        <v>42</v>
      </c>
      <c r="B1" s="83"/>
      <c r="C1" s="83"/>
      <c r="D1" s="83"/>
      <c r="E1" s="83"/>
      <c r="F1" s="83"/>
    </row>
    <row r="2" spans="1:6" ht="12.75">
      <c r="A2" s="83" t="s">
        <v>41</v>
      </c>
      <c r="B2" s="83"/>
      <c r="C2" s="83"/>
      <c r="D2" s="83"/>
      <c r="E2" s="83"/>
      <c r="F2" s="83"/>
    </row>
    <row r="3" spans="6:7" ht="12.75">
      <c r="F3" s="49"/>
      <c r="G3" s="51" t="s">
        <v>33</v>
      </c>
    </row>
    <row r="4" spans="1:7" ht="12.75">
      <c r="A4" s="83" t="s">
        <v>945</v>
      </c>
      <c r="B4" s="83"/>
      <c r="C4" s="83"/>
      <c r="D4" s="83"/>
      <c r="F4" s="50" t="s">
        <v>34</v>
      </c>
      <c r="G4" s="111">
        <v>43739</v>
      </c>
    </row>
    <row r="5" ht="12.75">
      <c r="G5" s="52"/>
    </row>
    <row r="6" spans="1:7" ht="25.5" customHeight="1">
      <c r="A6" s="67" t="s">
        <v>37</v>
      </c>
      <c r="B6" s="85" t="s">
        <v>141</v>
      </c>
      <c r="C6" s="85"/>
      <c r="D6" s="85"/>
      <c r="E6" s="85"/>
      <c r="G6" s="52"/>
    </row>
    <row r="7" ht="12.75">
      <c r="G7" s="52"/>
    </row>
    <row r="8" spans="1:7" ht="12.75">
      <c r="A8" s="48" t="s">
        <v>36</v>
      </c>
      <c r="B8" s="48"/>
      <c r="C8" s="48"/>
      <c r="D8" s="78"/>
      <c r="E8" s="78"/>
      <c r="F8" s="112"/>
      <c r="G8" s="51"/>
    </row>
    <row r="9" spans="4:7" ht="12.75">
      <c r="D9" s="78"/>
      <c r="E9" s="78"/>
      <c r="G9" s="52"/>
    </row>
    <row r="10" spans="1:7" ht="12.75">
      <c r="A10" s="84" t="s">
        <v>44</v>
      </c>
      <c r="B10" s="84"/>
      <c r="C10" s="84"/>
      <c r="D10" s="84"/>
      <c r="E10" s="78"/>
      <c r="F10" s="50" t="s">
        <v>35</v>
      </c>
      <c r="G10" s="53" t="s">
        <v>570</v>
      </c>
    </row>
    <row r="11" ht="4.5" customHeight="1"/>
    <row r="12" spans="1:7" ht="12.75">
      <c r="A12" s="83" t="s">
        <v>38</v>
      </c>
      <c r="B12" s="83"/>
      <c r="C12" s="83"/>
      <c r="D12" s="83"/>
      <c r="E12" s="83"/>
      <c r="F12" s="83"/>
      <c r="G12" s="83"/>
    </row>
    <row r="13" ht="3.75" customHeight="1"/>
    <row r="14" spans="1:8" s="49" customFormat="1" ht="27" customHeight="1">
      <c r="A14" s="86" t="s">
        <v>140</v>
      </c>
      <c r="B14" s="86" t="s">
        <v>136</v>
      </c>
      <c r="C14" s="86" t="s">
        <v>17</v>
      </c>
      <c r="D14" s="86" t="s">
        <v>138</v>
      </c>
      <c r="E14" s="86" t="s">
        <v>139</v>
      </c>
      <c r="F14" s="88" t="s">
        <v>88</v>
      </c>
      <c r="G14" s="89"/>
      <c r="H14" s="54"/>
    </row>
    <row r="15" spans="1:7" s="54" customFormat="1" ht="29.25" customHeight="1">
      <c r="A15" s="87"/>
      <c r="B15" s="87"/>
      <c r="C15" s="87"/>
      <c r="D15" s="87"/>
      <c r="E15" s="87"/>
      <c r="F15" s="55" t="s">
        <v>137</v>
      </c>
      <c r="G15" s="55" t="s">
        <v>70</v>
      </c>
    </row>
    <row r="16" spans="1:12" ht="12.75">
      <c r="A16" s="69" t="s">
        <v>72</v>
      </c>
      <c r="B16" s="70" t="s">
        <v>71</v>
      </c>
      <c r="C16" s="113"/>
      <c r="D16" s="68">
        <f>D17+D23+D29+D43+D51+D55+D72+D78+D91+D100</f>
        <v>256839.46175</v>
      </c>
      <c r="E16" s="68">
        <f>E17+E23+E29+E43+E51+E55+E72+E78+E91+E100</f>
        <v>168208.41123</v>
      </c>
      <c r="F16" s="62">
        <f>D16-E16</f>
        <v>88631.05051999999</v>
      </c>
      <c r="G16" s="60">
        <f>E16/D16*100</f>
        <v>65.49165384629607</v>
      </c>
      <c r="J16" s="49"/>
      <c r="K16" s="49"/>
      <c r="L16" s="49"/>
    </row>
    <row r="17" spans="1:12" ht="12.75">
      <c r="A17" s="69" t="s">
        <v>74</v>
      </c>
      <c r="B17" s="70" t="s">
        <v>73</v>
      </c>
      <c r="C17" s="113"/>
      <c r="D17" s="68">
        <v>101230</v>
      </c>
      <c r="E17" s="59">
        <v>70763.03358</v>
      </c>
      <c r="F17" s="62">
        <f>D17-E17</f>
        <v>30466.966419999997</v>
      </c>
      <c r="G17" s="60">
        <f aca="true" t="shared" si="0" ref="G17:G76">E17/D17*100</f>
        <v>69.90322392571372</v>
      </c>
      <c r="J17" s="49"/>
      <c r="K17" s="49"/>
      <c r="L17" s="49"/>
    </row>
    <row r="18" spans="1:12" ht="12.75">
      <c r="A18" s="69" t="s">
        <v>509</v>
      </c>
      <c r="B18" s="70" t="s">
        <v>159</v>
      </c>
      <c r="C18" s="113"/>
      <c r="D18" s="68">
        <v>101230</v>
      </c>
      <c r="E18" s="59">
        <v>70763.03358</v>
      </c>
      <c r="F18" s="62">
        <f>D18-E18</f>
        <v>30466.966419999997</v>
      </c>
      <c r="G18" s="60">
        <f t="shared" si="0"/>
        <v>69.90322392571372</v>
      </c>
      <c r="J18" s="49"/>
      <c r="K18" s="49"/>
      <c r="L18" s="49"/>
    </row>
    <row r="19" spans="1:12" ht="65.25" customHeight="1">
      <c r="A19" s="69" t="s">
        <v>510</v>
      </c>
      <c r="B19" s="70" t="s">
        <v>161</v>
      </c>
      <c r="C19" s="113"/>
      <c r="D19" s="68">
        <v>100450</v>
      </c>
      <c r="E19" s="59">
        <v>70037.11586</v>
      </c>
      <c r="F19" s="62">
        <f aca="true" t="shared" si="1" ref="F19:F68">D19-E19</f>
        <v>30412.884139999995</v>
      </c>
      <c r="G19" s="60">
        <f t="shared" si="0"/>
        <v>69.72336073668492</v>
      </c>
      <c r="J19" s="49"/>
      <c r="K19" s="49"/>
      <c r="L19" s="49"/>
    </row>
    <row r="20" spans="1:12" ht="91.5" customHeight="1">
      <c r="A20" s="69" t="s">
        <v>511</v>
      </c>
      <c r="B20" s="70" t="s">
        <v>512</v>
      </c>
      <c r="C20" s="113"/>
      <c r="D20" s="68">
        <v>520</v>
      </c>
      <c r="E20" s="59">
        <v>469.1196</v>
      </c>
      <c r="F20" s="62">
        <f t="shared" si="1"/>
        <v>50.88040000000001</v>
      </c>
      <c r="G20" s="60">
        <f t="shared" si="0"/>
        <v>90.21530769230769</v>
      </c>
      <c r="J20" s="49"/>
      <c r="K20" s="49"/>
      <c r="L20" s="49"/>
    </row>
    <row r="21" spans="1:12" ht="39.75" customHeight="1">
      <c r="A21" s="69" t="s">
        <v>513</v>
      </c>
      <c r="B21" s="70" t="s">
        <v>514</v>
      </c>
      <c r="C21" s="113"/>
      <c r="D21" s="68">
        <v>260</v>
      </c>
      <c r="E21" s="59">
        <v>259.53618</v>
      </c>
      <c r="F21" s="62">
        <f t="shared" si="1"/>
        <v>0.46381999999999834</v>
      </c>
      <c r="G21" s="60">
        <f t="shared" si="0"/>
        <v>99.8216076923077</v>
      </c>
      <c r="J21" s="49"/>
      <c r="K21" s="49"/>
      <c r="L21" s="49"/>
    </row>
    <row r="22" spans="1:12" ht="40.5" customHeight="1">
      <c r="A22" s="69" t="s">
        <v>837</v>
      </c>
      <c r="B22" s="70" t="s">
        <v>838</v>
      </c>
      <c r="C22" s="113"/>
      <c r="D22" s="68"/>
      <c r="E22" s="59">
        <v>-2.73806</v>
      </c>
      <c r="F22" s="62">
        <f t="shared" si="1"/>
        <v>2.73806</v>
      </c>
      <c r="G22" s="60"/>
      <c r="J22" s="49"/>
      <c r="K22" s="49"/>
      <c r="L22" s="49"/>
    </row>
    <row r="23" spans="1:12" ht="27.75" customHeight="1">
      <c r="A23" s="69" t="s">
        <v>92</v>
      </c>
      <c r="B23" s="70" t="s">
        <v>93</v>
      </c>
      <c r="C23" s="113"/>
      <c r="D23" s="68">
        <v>12058.43973</v>
      </c>
      <c r="E23" s="59">
        <v>8906.81899</v>
      </c>
      <c r="F23" s="62">
        <f t="shared" si="1"/>
        <v>3151.6207400000003</v>
      </c>
      <c r="G23" s="60">
        <f t="shared" si="0"/>
        <v>73.86377665296835</v>
      </c>
      <c r="J23" s="49"/>
      <c r="K23" s="49"/>
      <c r="L23" s="49"/>
    </row>
    <row r="24" spans="1:12" ht="27.75" customHeight="1">
      <c r="A24" s="69" t="s">
        <v>515</v>
      </c>
      <c r="B24" s="70" t="s">
        <v>516</v>
      </c>
      <c r="C24" s="113"/>
      <c r="D24" s="68">
        <v>12058.43973</v>
      </c>
      <c r="E24" s="59">
        <v>8906.81899</v>
      </c>
      <c r="F24" s="62">
        <f t="shared" si="1"/>
        <v>3151.6207400000003</v>
      </c>
      <c r="G24" s="60">
        <f>E24/D24*100</f>
        <v>73.86377665296835</v>
      </c>
      <c r="J24" s="49"/>
      <c r="K24" s="49"/>
      <c r="L24" s="49"/>
    </row>
    <row r="25" spans="1:12" ht="66.75" customHeight="1">
      <c r="A25" s="69" t="s">
        <v>517</v>
      </c>
      <c r="B25" s="70" t="s">
        <v>518</v>
      </c>
      <c r="C25" s="113"/>
      <c r="D25" s="66">
        <v>5507.75353</v>
      </c>
      <c r="E25" s="59">
        <v>4031.94426</v>
      </c>
      <c r="F25" s="62">
        <f t="shared" si="1"/>
        <v>1475.8092699999997</v>
      </c>
      <c r="G25" s="60">
        <f>E25/D25*100</f>
        <v>73.20487814203263</v>
      </c>
      <c r="J25" s="49"/>
      <c r="K25" s="49"/>
      <c r="L25" s="49"/>
    </row>
    <row r="26" spans="1:12" ht="78.75" customHeight="1">
      <c r="A26" s="69" t="s">
        <v>519</v>
      </c>
      <c r="B26" s="70" t="s">
        <v>520</v>
      </c>
      <c r="C26" s="113"/>
      <c r="D26" s="66">
        <v>29.7688</v>
      </c>
      <c r="E26" s="59">
        <v>30.6534</v>
      </c>
      <c r="F26" s="62">
        <f t="shared" si="1"/>
        <v>-0.8846000000000025</v>
      </c>
      <c r="G26" s="60">
        <f>E26/D26*100</f>
        <v>102.97156754723066</v>
      </c>
      <c r="J26" s="49"/>
      <c r="K26" s="49"/>
      <c r="L26" s="49"/>
    </row>
    <row r="27" spans="1:12" ht="66" customHeight="1">
      <c r="A27" s="69" t="s">
        <v>521</v>
      </c>
      <c r="B27" s="70" t="s">
        <v>522</v>
      </c>
      <c r="C27" s="113"/>
      <c r="D27" s="66">
        <v>7377.6854</v>
      </c>
      <c r="E27" s="59">
        <v>5526.14421</v>
      </c>
      <c r="F27" s="62">
        <f t="shared" si="1"/>
        <v>1851.54119</v>
      </c>
      <c r="G27" s="60">
        <f>E27/D27*100</f>
        <v>74.90349493623027</v>
      </c>
      <c r="J27" s="49"/>
      <c r="K27" s="49"/>
      <c r="L27" s="49"/>
    </row>
    <row r="28" spans="1:12" ht="66" customHeight="1">
      <c r="A28" s="69" t="s">
        <v>642</v>
      </c>
      <c r="B28" s="70" t="s">
        <v>631</v>
      </c>
      <c r="C28" s="113"/>
      <c r="D28" s="66">
        <v>-856.748</v>
      </c>
      <c r="E28" s="59">
        <v>-681.92288</v>
      </c>
      <c r="F28" s="62">
        <f t="shared" si="1"/>
        <v>-174.82512000000008</v>
      </c>
      <c r="G28" s="60">
        <f>E28/D28*100</f>
        <v>79.59433579068757</v>
      </c>
      <c r="J28" s="49"/>
      <c r="K28" s="49"/>
      <c r="L28" s="49"/>
    </row>
    <row r="29" spans="1:12" ht="14.25" customHeight="1">
      <c r="A29" s="69" t="s">
        <v>162</v>
      </c>
      <c r="B29" s="70" t="s">
        <v>163</v>
      </c>
      <c r="C29" s="113"/>
      <c r="D29" s="63">
        <f>D31+D36+D42</f>
        <v>31500.40409</v>
      </c>
      <c r="E29" s="63">
        <f>E31+E36+E42</f>
        <v>26919.78758</v>
      </c>
      <c r="F29" s="62">
        <f t="shared" si="1"/>
        <v>4580.61651</v>
      </c>
      <c r="G29" s="60">
        <f t="shared" si="0"/>
        <v>85.45854682716866</v>
      </c>
      <c r="J29" s="49"/>
      <c r="K29" s="49"/>
      <c r="L29" s="49"/>
    </row>
    <row r="30" spans="1:12" ht="27" customHeight="1">
      <c r="A30" s="69" t="s">
        <v>178</v>
      </c>
      <c r="B30" s="70" t="s">
        <v>179</v>
      </c>
      <c r="C30" s="113"/>
      <c r="D30" s="68">
        <v>31500.40409</v>
      </c>
      <c r="E30" s="63">
        <v>26919.78758</v>
      </c>
      <c r="F30" s="62">
        <f t="shared" si="1"/>
        <v>4580.61651</v>
      </c>
      <c r="G30" s="60">
        <f t="shared" si="0"/>
        <v>85.45854682716866</v>
      </c>
      <c r="J30" s="49"/>
      <c r="K30" s="49"/>
      <c r="L30" s="49"/>
    </row>
    <row r="31" spans="1:12" ht="27.75" customHeight="1">
      <c r="A31" s="69" t="s">
        <v>180</v>
      </c>
      <c r="B31" s="70" t="s">
        <v>523</v>
      </c>
      <c r="C31" s="113"/>
      <c r="D31" s="68">
        <v>20500</v>
      </c>
      <c r="E31" s="59">
        <v>17268.11543</v>
      </c>
      <c r="F31" s="62">
        <f t="shared" si="1"/>
        <v>3231.8845699999983</v>
      </c>
      <c r="G31" s="60">
        <f t="shared" si="0"/>
        <v>84.23470941463415</v>
      </c>
      <c r="J31" s="49"/>
      <c r="K31" s="49"/>
      <c r="L31" s="49"/>
    </row>
    <row r="32" spans="1:12" ht="27" customHeight="1">
      <c r="A32" s="69" t="s">
        <v>524</v>
      </c>
      <c r="B32" s="70" t="s">
        <v>525</v>
      </c>
      <c r="C32" s="113"/>
      <c r="D32" s="68">
        <v>20500</v>
      </c>
      <c r="E32" s="59">
        <v>17268.11543</v>
      </c>
      <c r="F32" s="62">
        <f t="shared" si="1"/>
        <v>3231.8845699999983</v>
      </c>
      <c r="G32" s="60">
        <f t="shared" si="0"/>
        <v>84.23470941463415</v>
      </c>
      <c r="J32" s="49"/>
      <c r="K32" s="49"/>
      <c r="L32" s="49"/>
    </row>
    <row r="33" spans="1:12" ht="54" customHeight="1">
      <c r="A33" s="69" t="s">
        <v>839</v>
      </c>
      <c r="B33" s="70" t="s">
        <v>842</v>
      </c>
      <c r="C33" s="113"/>
      <c r="D33" s="68"/>
      <c r="E33" s="59">
        <v>17009.77256</v>
      </c>
      <c r="F33" s="62">
        <f>D33-E33</f>
        <v>-17009.77256</v>
      </c>
      <c r="G33" s="60"/>
      <c r="J33" s="49"/>
      <c r="K33" s="49"/>
      <c r="L33" s="49"/>
    </row>
    <row r="34" spans="1:12" ht="30" customHeight="1">
      <c r="A34" s="69" t="s">
        <v>840</v>
      </c>
      <c r="B34" s="70" t="s">
        <v>843</v>
      </c>
      <c r="C34" s="113"/>
      <c r="D34" s="68"/>
      <c r="E34" s="59">
        <v>229.41788</v>
      </c>
      <c r="F34" s="62">
        <f>D34-E34</f>
        <v>-229.41788</v>
      </c>
      <c r="G34" s="60"/>
      <c r="J34" s="49"/>
      <c r="K34" s="49"/>
      <c r="L34" s="49"/>
    </row>
    <row r="35" spans="1:12" ht="54.75" customHeight="1">
      <c r="A35" s="69" t="s">
        <v>841</v>
      </c>
      <c r="B35" s="70" t="s">
        <v>844</v>
      </c>
      <c r="C35" s="113"/>
      <c r="D35" s="68"/>
      <c r="E35" s="59">
        <v>28.92499</v>
      </c>
      <c r="F35" s="62">
        <f>D35-E35</f>
        <v>-28.92499</v>
      </c>
      <c r="G35" s="60"/>
      <c r="J35" s="49"/>
      <c r="K35" s="49"/>
      <c r="L35" s="49"/>
    </row>
    <row r="36" spans="1:12" ht="40.5" customHeight="1">
      <c r="A36" s="69" t="s">
        <v>181</v>
      </c>
      <c r="B36" s="70" t="s">
        <v>526</v>
      </c>
      <c r="C36" s="113"/>
      <c r="D36" s="68">
        <v>11000</v>
      </c>
      <c r="E36" s="59">
        <v>9651.26806</v>
      </c>
      <c r="F36" s="62">
        <f>D36-E36</f>
        <v>1348.7319399999997</v>
      </c>
      <c r="G36" s="60">
        <f>E36/D36*100</f>
        <v>87.73880054545455</v>
      </c>
      <c r="J36" s="49"/>
      <c r="K36" s="49"/>
      <c r="L36" s="49"/>
    </row>
    <row r="37" spans="1:12" ht="54" customHeight="1">
      <c r="A37" s="69" t="s">
        <v>607</v>
      </c>
      <c r="B37" s="70" t="s">
        <v>627</v>
      </c>
      <c r="C37" s="113"/>
      <c r="D37" s="68">
        <v>11000</v>
      </c>
      <c r="E37" s="59">
        <v>9651.26806</v>
      </c>
      <c r="F37" s="62">
        <f t="shared" si="1"/>
        <v>1348.7319399999997</v>
      </c>
      <c r="G37" s="60">
        <f>E37/D37*100</f>
        <v>87.73880054545455</v>
      </c>
      <c r="J37" s="49"/>
      <c r="K37" s="49"/>
      <c r="L37" s="49"/>
    </row>
    <row r="38" spans="1:12" ht="49.5" customHeight="1" hidden="1">
      <c r="A38" s="69" t="s">
        <v>683</v>
      </c>
      <c r="B38" s="70" t="s">
        <v>684</v>
      </c>
      <c r="C38" s="113"/>
      <c r="D38" s="68"/>
      <c r="E38" s="59"/>
      <c r="F38" s="62">
        <f t="shared" si="1"/>
        <v>0</v>
      </c>
      <c r="G38" s="60"/>
      <c r="J38" s="49"/>
      <c r="K38" s="49"/>
      <c r="L38" s="49"/>
    </row>
    <row r="39" spans="1:12" ht="49.5" customHeight="1" hidden="1">
      <c r="A39" s="114" t="s">
        <v>646</v>
      </c>
      <c r="B39" s="115" t="s">
        <v>669</v>
      </c>
      <c r="C39" s="113"/>
      <c r="D39" s="68"/>
      <c r="E39" s="59"/>
      <c r="F39" s="62">
        <f>D39-E39</f>
        <v>0</v>
      </c>
      <c r="G39" s="60"/>
      <c r="J39" s="49"/>
      <c r="K39" s="49"/>
      <c r="L39" s="49"/>
    </row>
    <row r="40" spans="1:12" ht="49.5" customHeight="1" hidden="1">
      <c r="A40" s="69" t="s">
        <v>643</v>
      </c>
      <c r="B40" s="70" t="s">
        <v>644</v>
      </c>
      <c r="C40" s="113"/>
      <c r="D40" s="68"/>
      <c r="E40" s="59"/>
      <c r="F40" s="62">
        <f t="shared" si="1"/>
        <v>0</v>
      </c>
      <c r="G40" s="60" t="e">
        <f>E40/D40*100</f>
        <v>#DIV/0!</v>
      </c>
      <c r="J40" s="49"/>
      <c r="K40" s="49"/>
      <c r="L40" s="49"/>
    </row>
    <row r="41" spans="1:12" ht="49.5" customHeight="1" hidden="1">
      <c r="A41" s="69" t="s">
        <v>647</v>
      </c>
      <c r="B41" s="70" t="s">
        <v>645</v>
      </c>
      <c r="C41" s="113"/>
      <c r="D41" s="68"/>
      <c r="E41" s="59"/>
      <c r="F41" s="62">
        <f t="shared" si="1"/>
        <v>0</v>
      </c>
      <c r="G41" s="60" t="e">
        <f>E41/D41*100</f>
        <v>#DIV/0!</v>
      </c>
      <c r="J41" s="49"/>
      <c r="K41" s="49"/>
      <c r="L41" s="49"/>
    </row>
    <row r="42" spans="1:12" ht="39.75" customHeight="1">
      <c r="A42" s="69" t="s">
        <v>1039</v>
      </c>
      <c r="B42" s="70" t="s">
        <v>1038</v>
      </c>
      <c r="C42" s="70"/>
      <c r="D42" s="68">
        <v>0.40409</v>
      </c>
      <c r="E42" s="68">
        <v>0.40409</v>
      </c>
      <c r="F42" s="62">
        <f>D42-E42</f>
        <v>0</v>
      </c>
      <c r="G42" s="60">
        <f>E42/D42*100</f>
        <v>100</v>
      </c>
      <c r="J42" s="49"/>
      <c r="K42" s="49"/>
      <c r="L42" s="49"/>
    </row>
    <row r="43" spans="1:12" ht="15" customHeight="1">
      <c r="A43" s="69" t="s">
        <v>76</v>
      </c>
      <c r="B43" s="70" t="s">
        <v>75</v>
      </c>
      <c r="C43" s="113"/>
      <c r="D43" s="68">
        <v>48180.09556</v>
      </c>
      <c r="E43" s="59">
        <v>20945.67403</v>
      </c>
      <c r="F43" s="62">
        <f t="shared" si="1"/>
        <v>27234.421530000003</v>
      </c>
      <c r="G43" s="60">
        <f t="shared" si="0"/>
        <v>43.4737079421434</v>
      </c>
      <c r="J43" s="49"/>
      <c r="K43" s="49"/>
      <c r="L43" s="49"/>
    </row>
    <row r="44" spans="1:12" ht="13.5" customHeight="1">
      <c r="A44" s="69" t="s">
        <v>77</v>
      </c>
      <c r="B44" s="70" t="s">
        <v>164</v>
      </c>
      <c r="C44" s="113"/>
      <c r="D44" s="68">
        <v>12000</v>
      </c>
      <c r="E44" s="59">
        <v>2438.97755</v>
      </c>
      <c r="F44" s="62">
        <f t="shared" si="1"/>
        <v>9561.02245</v>
      </c>
      <c r="G44" s="60">
        <f t="shared" si="0"/>
        <v>20.32481291666667</v>
      </c>
      <c r="J44" s="49"/>
      <c r="K44" s="49"/>
      <c r="L44" s="49"/>
    </row>
    <row r="45" spans="1:12" ht="41.25" customHeight="1">
      <c r="A45" s="69" t="s">
        <v>527</v>
      </c>
      <c r="B45" s="70" t="s">
        <v>528</v>
      </c>
      <c r="C45" s="113"/>
      <c r="D45" s="68">
        <v>12000</v>
      </c>
      <c r="E45" s="59">
        <v>2438.97755</v>
      </c>
      <c r="F45" s="62">
        <f t="shared" si="1"/>
        <v>9561.02245</v>
      </c>
      <c r="G45" s="60">
        <f t="shared" si="0"/>
        <v>20.32481291666667</v>
      </c>
      <c r="J45" s="49"/>
      <c r="K45" s="49"/>
      <c r="L45" s="49"/>
    </row>
    <row r="46" spans="1:12" ht="13.5" customHeight="1">
      <c r="A46" s="69" t="s">
        <v>78</v>
      </c>
      <c r="B46" s="70" t="s">
        <v>165</v>
      </c>
      <c r="C46" s="113"/>
      <c r="D46" s="68">
        <v>36180.09556</v>
      </c>
      <c r="E46" s="59">
        <v>18506.69648</v>
      </c>
      <c r="F46" s="62">
        <f t="shared" si="1"/>
        <v>17673.399080000003</v>
      </c>
      <c r="G46" s="60">
        <f t="shared" si="0"/>
        <v>51.151596460846925</v>
      </c>
      <c r="J46" s="49"/>
      <c r="K46" s="49"/>
      <c r="L46" s="49"/>
    </row>
    <row r="47" spans="1:12" ht="12.75" customHeight="1">
      <c r="A47" s="69" t="s">
        <v>529</v>
      </c>
      <c r="B47" s="70" t="s">
        <v>628</v>
      </c>
      <c r="C47" s="113"/>
      <c r="D47" s="68">
        <v>31680.09556</v>
      </c>
      <c r="E47" s="59">
        <v>17895.70153</v>
      </c>
      <c r="F47" s="62">
        <f t="shared" si="1"/>
        <v>13784.394030000003</v>
      </c>
      <c r="G47" s="60">
        <f t="shared" si="0"/>
        <v>56.488786456173166</v>
      </c>
      <c r="J47" s="49"/>
      <c r="K47" s="49"/>
      <c r="L47" s="49"/>
    </row>
    <row r="48" spans="1:12" ht="28.5" customHeight="1">
      <c r="A48" s="69" t="s">
        <v>1050</v>
      </c>
      <c r="B48" s="116" t="s">
        <v>530</v>
      </c>
      <c r="C48" s="113"/>
      <c r="D48" s="68">
        <v>31680.09556</v>
      </c>
      <c r="E48" s="59">
        <v>17895.70153</v>
      </c>
      <c r="F48" s="62">
        <f t="shared" si="1"/>
        <v>13784.394030000003</v>
      </c>
      <c r="G48" s="60">
        <f t="shared" si="0"/>
        <v>56.488786456173166</v>
      </c>
      <c r="J48" s="49"/>
      <c r="K48" s="49"/>
      <c r="L48" s="49"/>
    </row>
    <row r="49" spans="1:12" ht="13.5" customHeight="1">
      <c r="A49" s="69" t="s">
        <v>531</v>
      </c>
      <c r="B49" s="70" t="s">
        <v>532</v>
      </c>
      <c r="C49" s="113"/>
      <c r="D49" s="68">
        <v>4500</v>
      </c>
      <c r="E49" s="59">
        <v>610.99495</v>
      </c>
      <c r="F49" s="62">
        <f t="shared" si="1"/>
        <v>3889.0050499999998</v>
      </c>
      <c r="G49" s="60">
        <f t="shared" si="0"/>
        <v>13.577665555555557</v>
      </c>
      <c r="J49" s="49"/>
      <c r="K49" s="49"/>
      <c r="L49" s="49"/>
    </row>
    <row r="50" spans="1:12" ht="41.25" customHeight="1">
      <c r="A50" s="69" t="s">
        <v>1051</v>
      </c>
      <c r="B50" s="116" t="s">
        <v>533</v>
      </c>
      <c r="C50" s="113"/>
      <c r="D50" s="68">
        <v>4500</v>
      </c>
      <c r="E50" s="59">
        <v>610.99495</v>
      </c>
      <c r="F50" s="62">
        <f t="shared" si="1"/>
        <v>3889.0050499999998</v>
      </c>
      <c r="G50" s="60">
        <f t="shared" si="0"/>
        <v>13.577665555555557</v>
      </c>
      <c r="J50" s="49"/>
      <c r="K50" s="49"/>
      <c r="L50" s="49"/>
    </row>
    <row r="51" spans="1:12" ht="14.25" customHeight="1">
      <c r="A51" s="69" t="s">
        <v>635</v>
      </c>
      <c r="B51" s="70" t="s">
        <v>634</v>
      </c>
      <c r="C51" s="113"/>
      <c r="D51" s="68">
        <v>12.8</v>
      </c>
      <c r="E51" s="68">
        <v>17.6</v>
      </c>
      <c r="F51" s="62">
        <f>D51-E51</f>
        <v>-4.800000000000001</v>
      </c>
      <c r="G51" s="60">
        <f t="shared" si="0"/>
        <v>137.5</v>
      </c>
      <c r="J51" s="49"/>
      <c r="K51" s="49"/>
      <c r="L51" s="49"/>
    </row>
    <row r="52" spans="1:12" ht="27.75" customHeight="1">
      <c r="A52" s="69" t="s">
        <v>639</v>
      </c>
      <c r="B52" s="70" t="s">
        <v>636</v>
      </c>
      <c r="C52" s="113"/>
      <c r="D52" s="68">
        <v>12.8</v>
      </c>
      <c r="E52" s="68">
        <v>17.6</v>
      </c>
      <c r="F52" s="62">
        <f>D52-E52</f>
        <v>-4.800000000000001</v>
      </c>
      <c r="G52" s="60">
        <f t="shared" si="0"/>
        <v>137.5</v>
      </c>
      <c r="J52" s="49"/>
      <c r="K52" s="49"/>
      <c r="L52" s="49"/>
    </row>
    <row r="53" spans="1:12" ht="53.25" customHeight="1">
      <c r="A53" s="69" t="s">
        <v>640</v>
      </c>
      <c r="B53" s="70" t="s">
        <v>637</v>
      </c>
      <c r="C53" s="113"/>
      <c r="D53" s="68">
        <v>12.8</v>
      </c>
      <c r="E53" s="68">
        <v>17.6</v>
      </c>
      <c r="F53" s="62">
        <f>D53-E53</f>
        <v>-4.800000000000001</v>
      </c>
      <c r="G53" s="60">
        <f t="shared" si="0"/>
        <v>137.5</v>
      </c>
      <c r="J53" s="49"/>
      <c r="K53" s="49"/>
      <c r="L53" s="49"/>
    </row>
    <row r="54" spans="1:12" ht="66" customHeight="1">
      <c r="A54" s="69" t="s">
        <v>641</v>
      </c>
      <c r="B54" s="70" t="s">
        <v>638</v>
      </c>
      <c r="C54" s="113"/>
      <c r="D54" s="68">
        <v>12.8</v>
      </c>
      <c r="E54" s="68">
        <v>17.6</v>
      </c>
      <c r="F54" s="62">
        <f>D54-E54</f>
        <v>-4.800000000000001</v>
      </c>
      <c r="G54" s="60">
        <f t="shared" si="0"/>
        <v>137.5</v>
      </c>
      <c r="J54" s="49"/>
      <c r="K54" s="49"/>
      <c r="L54" s="49"/>
    </row>
    <row r="55" spans="1:12" ht="39.75" customHeight="1">
      <c r="A55" s="69" t="s">
        <v>80</v>
      </c>
      <c r="B55" s="70" t="s">
        <v>79</v>
      </c>
      <c r="C55" s="113"/>
      <c r="D55" s="68">
        <v>32515.00042</v>
      </c>
      <c r="E55" s="59">
        <v>25376.54333</v>
      </c>
      <c r="F55" s="62">
        <f t="shared" si="1"/>
        <v>7138.45709</v>
      </c>
      <c r="G55" s="60">
        <f t="shared" si="0"/>
        <v>78.04564970692994</v>
      </c>
      <c r="J55" s="49"/>
      <c r="K55" s="49"/>
      <c r="L55" s="49"/>
    </row>
    <row r="56" spans="1:12" ht="77.25" customHeight="1">
      <c r="A56" s="69" t="s">
        <v>160</v>
      </c>
      <c r="B56" s="70" t="s">
        <v>534</v>
      </c>
      <c r="C56" s="113"/>
      <c r="D56" s="68">
        <v>28970.8</v>
      </c>
      <c r="E56" s="59">
        <v>23069.2137</v>
      </c>
      <c r="F56" s="62">
        <f t="shared" si="1"/>
        <v>5901.586299999999</v>
      </c>
      <c r="G56" s="60">
        <f t="shared" si="0"/>
        <v>79.62919111657256</v>
      </c>
      <c r="J56" s="49"/>
      <c r="K56" s="49"/>
      <c r="L56" s="49"/>
    </row>
    <row r="57" spans="1:12" ht="52.5" customHeight="1">
      <c r="A57" s="69" t="s">
        <v>535</v>
      </c>
      <c r="B57" s="70" t="s">
        <v>536</v>
      </c>
      <c r="C57" s="113"/>
      <c r="D57" s="68">
        <v>16411.6</v>
      </c>
      <c r="E57" s="59">
        <v>16371.11788</v>
      </c>
      <c r="F57" s="62">
        <f t="shared" si="1"/>
        <v>40.48211999999876</v>
      </c>
      <c r="G57" s="60">
        <f t="shared" si="0"/>
        <v>99.75333227716982</v>
      </c>
      <c r="J57" s="49"/>
      <c r="K57" s="49"/>
      <c r="L57" s="49"/>
    </row>
    <row r="58" spans="1:12" ht="65.25" customHeight="1">
      <c r="A58" s="69" t="s">
        <v>537</v>
      </c>
      <c r="B58" s="70" t="s">
        <v>186</v>
      </c>
      <c r="C58" s="113"/>
      <c r="D58" s="68">
        <v>16411.6</v>
      </c>
      <c r="E58" s="59">
        <v>16371.11788</v>
      </c>
      <c r="F58" s="62">
        <f t="shared" si="1"/>
        <v>40.48211999999876</v>
      </c>
      <c r="G58" s="60">
        <f t="shared" si="0"/>
        <v>99.75333227716982</v>
      </c>
      <c r="J58" s="49"/>
      <c r="K58" s="49"/>
      <c r="L58" s="49"/>
    </row>
    <row r="59" spans="1:12" ht="66.75" customHeight="1">
      <c r="A59" s="69" t="s">
        <v>538</v>
      </c>
      <c r="B59" s="70" t="s">
        <v>539</v>
      </c>
      <c r="C59" s="113"/>
      <c r="D59" s="68">
        <v>72.2</v>
      </c>
      <c r="E59" s="59">
        <v>56.284</v>
      </c>
      <c r="F59" s="62">
        <f>D59-E59</f>
        <v>15.916000000000004</v>
      </c>
      <c r="G59" s="60">
        <f>E59/D59*100</f>
        <v>77.9556786703601</v>
      </c>
      <c r="J59" s="49"/>
      <c r="K59" s="49"/>
      <c r="L59" s="49"/>
    </row>
    <row r="60" spans="1:12" ht="66" customHeight="1">
      <c r="A60" s="69" t="s">
        <v>540</v>
      </c>
      <c r="B60" s="70" t="s">
        <v>187</v>
      </c>
      <c r="C60" s="113"/>
      <c r="D60" s="68">
        <v>72.2</v>
      </c>
      <c r="E60" s="59">
        <v>56.284</v>
      </c>
      <c r="F60" s="62">
        <f>D60-E60</f>
        <v>15.916000000000004</v>
      </c>
      <c r="G60" s="60">
        <f>E60/D60*100</f>
        <v>77.9556786703601</v>
      </c>
      <c r="J60" s="49"/>
      <c r="K60" s="49"/>
      <c r="L60" s="49"/>
    </row>
    <row r="61" spans="1:12" ht="39.75" customHeight="1">
      <c r="A61" s="69" t="s">
        <v>541</v>
      </c>
      <c r="B61" s="70" t="s">
        <v>542</v>
      </c>
      <c r="C61" s="113"/>
      <c r="D61" s="68">
        <v>12487</v>
      </c>
      <c r="E61" s="59">
        <v>6641.81182</v>
      </c>
      <c r="F61" s="62">
        <f>D61-E61</f>
        <v>5845.18818</v>
      </c>
      <c r="G61" s="60">
        <f>E61/D61*100</f>
        <v>53.189811964443024</v>
      </c>
      <c r="J61" s="49"/>
      <c r="K61" s="49"/>
      <c r="L61" s="49"/>
    </row>
    <row r="62" spans="1:12" ht="28.5" customHeight="1">
      <c r="A62" s="69" t="s">
        <v>197</v>
      </c>
      <c r="B62" s="70" t="s">
        <v>188</v>
      </c>
      <c r="C62" s="113"/>
      <c r="D62" s="68">
        <v>12487</v>
      </c>
      <c r="E62" s="59">
        <v>6641.81182</v>
      </c>
      <c r="F62" s="62">
        <f t="shared" si="1"/>
        <v>5845.18818</v>
      </c>
      <c r="G62" s="60">
        <f t="shared" si="0"/>
        <v>53.189811964443024</v>
      </c>
      <c r="H62" s="46"/>
      <c r="J62" s="49"/>
      <c r="K62" s="49"/>
      <c r="L62" s="49"/>
    </row>
    <row r="63" spans="1:12" ht="40.5" customHeight="1">
      <c r="A63" s="69" t="s">
        <v>659</v>
      </c>
      <c r="B63" s="117" t="s">
        <v>660</v>
      </c>
      <c r="C63" s="113"/>
      <c r="D63" s="59">
        <v>33.35031</v>
      </c>
      <c r="E63" s="59">
        <v>33.35031</v>
      </c>
      <c r="F63" s="62">
        <f>D63-E63</f>
        <v>0</v>
      </c>
      <c r="G63" s="60">
        <f>E63/D63*100</f>
        <v>100</v>
      </c>
      <c r="H63" s="47"/>
      <c r="J63" s="49"/>
      <c r="K63" s="49"/>
      <c r="L63" s="71"/>
    </row>
    <row r="64" spans="1:12" ht="40.5" customHeight="1">
      <c r="A64" s="69" t="s">
        <v>661</v>
      </c>
      <c r="B64" s="117" t="s">
        <v>662</v>
      </c>
      <c r="C64" s="113"/>
      <c r="D64" s="59">
        <v>33.35031</v>
      </c>
      <c r="E64" s="59">
        <v>33.35031</v>
      </c>
      <c r="F64" s="62">
        <f>D64-E64</f>
        <v>0</v>
      </c>
      <c r="G64" s="60">
        <f>E64/D64*100</f>
        <v>100</v>
      </c>
      <c r="H64" s="47"/>
      <c r="J64" s="49"/>
      <c r="K64" s="49"/>
      <c r="L64" s="71"/>
    </row>
    <row r="65" spans="1:12" ht="90.75" customHeight="1">
      <c r="A65" s="69" t="s">
        <v>663</v>
      </c>
      <c r="B65" s="117" t="s">
        <v>664</v>
      </c>
      <c r="C65" s="113"/>
      <c r="D65" s="59">
        <v>33.35031</v>
      </c>
      <c r="E65" s="59">
        <v>33.35031</v>
      </c>
      <c r="F65" s="62">
        <f t="shared" si="1"/>
        <v>0</v>
      </c>
      <c r="G65" s="60">
        <f t="shared" si="0"/>
        <v>100</v>
      </c>
      <c r="J65" s="49"/>
      <c r="K65" s="49"/>
      <c r="L65" s="71"/>
    </row>
    <row r="66" spans="1:12" ht="27" customHeight="1">
      <c r="A66" s="118" t="s">
        <v>505</v>
      </c>
      <c r="B66" s="117" t="s">
        <v>506</v>
      </c>
      <c r="C66" s="113"/>
      <c r="D66" s="66">
        <v>0.25011</v>
      </c>
      <c r="E66" s="66">
        <v>0.25011</v>
      </c>
      <c r="F66" s="62">
        <f t="shared" si="1"/>
        <v>0</v>
      </c>
      <c r="G66" s="60">
        <f t="shared" si="0"/>
        <v>100</v>
      </c>
      <c r="J66" s="49"/>
      <c r="K66" s="49"/>
      <c r="L66" s="71"/>
    </row>
    <row r="67" spans="1:12" ht="40.5" customHeight="1">
      <c r="A67" s="118" t="s">
        <v>543</v>
      </c>
      <c r="B67" s="117" t="s">
        <v>544</v>
      </c>
      <c r="C67" s="113"/>
      <c r="D67" s="66">
        <v>0.25011</v>
      </c>
      <c r="E67" s="66">
        <v>0.25011</v>
      </c>
      <c r="F67" s="62">
        <f>D67-E67</f>
        <v>0</v>
      </c>
      <c r="G67" s="60">
        <f t="shared" si="0"/>
        <v>100</v>
      </c>
      <c r="J67" s="49"/>
      <c r="K67" s="49"/>
      <c r="L67" s="71"/>
    </row>
    <row r="68" spans="1:12" ht="54" customHeight="1">
      <c r="A68" s="118" t="s">
        <v>545</v>
      </c>
      <c r="B68" s="117" t="s">
        <v>507</v>
      </c>
      <c r="C68" s="113"/>
      <c r="D68" s="66">
        <v>0.25011</v>
      </c>
      <c r="E68" s="66">
        <v>0.25011</v>
      </c>
      <c r="F68" s="62">
        <f t="shared" si="1"/>
        <v>0</v>
      </c>
      <c r="G68" s="60">
        <f t="shared" si="0"/>
        <v>100</v>
      </c>
      <c r="J68" s="49"/>
      <c r="K68" s="49"/>
      <c r="L68" s="71"/>
    </row>
    <row r="69" spans="1:12" ht="82.5" customHeight="1">
      <c r="A69" s="114" t="s">
        <v>62</v>
      </c>
      <c r="B69" s="117" t="s">
        <v>546</v>
      </c>
      <c r="C69" s="113"/>
      <c r="D69" s="66">
        <v>3510.6</v>
      </c>
      <c r="E69" s="59">
        <v>2273.72921</v>
      </c>
      <c r="F69" s="62">
        <f>D69-E69</f>
        <v>1236.87079</v>
      </c>
      <c r="G69" s="60">
        <f>E69/D69*100</f>
        <v>64.76753859739077</v>
      </c>
      <c r="J69" s="49"/>
      <c r="K69" s="49"/>
      <c r="L69" s="71"/>
    </row>
    <row r="70" spans="1:12" ht="66" customHeight="1">
      <c r="A70" s="114" t="s">
        <v>547</v>
      </c>
      <c r="B70" s="117" t="s">
        <v>548</v>
      </c>
      <c r="C70" s="113"/>
      <c r="D70" s="66">
        <v>3510.6</v>
      </c>
      <c r="E70" s="59">
        <v>2273.72921</v>
      </c>
      <c r="F70" s="62">
        <f>D70-E70</f>
        <v>1236.87079</v>
      </c>
      <c r="G70" s="60">
        <f>E70/D70*100</f>
        <v>64.76753859739077</v>
      </c>
      <c r="J70" s="49"/>
      <c r="K70" s="49"/>
      <c r="L70" s="71"/>
    </row>
    <row r="71" spans="1:12" ht="66" customHeight="1">
      <c r="A71" s="114" t="s">
        <v>549</v>
      </c>
      <c r="B71" s="117" t="s">
        <v>198</v>
      </c>
      <c r="C71" s="113"/>
      <c r="D71" s="66">
        <v>3510.6</v>
      </c>
      <c r="E71" s="59">
        <v>2273.72921</v>
      </c>
      <c r="F71" s="62">
        <f>D71-E71</f>
        <v>1236.87079</v>
      </c>
      <c r="G71" s="60">
        <f>E71/D71*100</f>
        <v>64.76753859739077</v>
      </c>
      <c r="J71" s="49"/>
      <c r="K71" s="49"/>
      <c r="L71" s="71"/>
    </row>
    <row r="72" spans="1:12" ht="27" customHeight="1">
      <c r="A72" s="69" t="s">
        <v>91</v>
      </c>
      <c r="B72" s="70" t="s">
        <v>152</v>
      </c>
      <c r="C72" s="113"/>
      <c r="D72" s="68">
        <v>2639.736</v>
      </c>
      <c r="E72" s="59">
        <v>2596.7464</v>
      </c>
      <c r="F72" s="62">
        <f aca="true" t="shared" si="2" ref="F72:F83">D72-E72</f>
        <v>42.98959999999988</v>
      </c>
      <c r="G72" s="60">
        <f t="shared" si="0"/>
        <v>98.37144320492655</v>
      </c>
      <c r="J72" s="49"/>
      <c r="K72" s="49"/>
      <c r="L72" s="71"/>
    </row>
    <row r="73" spans="1:12" ht="13.5" customHeight="1">
      <c r="A73" s="69" t="s">
        <v>94</v>
      </c>
      <c r="B73" s="70" t="s">
        <v>95</v>
      </c>
      <c r="C73" s="113"/>
      <c r="D73" s="68">
        <v>2639.736</v>
      </c>
      <c r="E73" s="59">
        <v>2596.7464</v>
      </c>
      <c r="F73" s="62">
        <f t="shared" si="2"/>
        <v>42.98959999999988</v>
      </c>
      <c r="G73" s="60">
        <f t="shared" si="0"/>
        <v>98.37144320492655</v>
      </c>
      <c r="J73" s="49"/>
      <c r="K73" s="49"/>
      <c r="L73" s="71"/>
    </row>
    <row r="74" spans="1:12" ht="27.75" customHeight="1">
      <c r="A74" s="69" t="s">
        <v>550</v>
      </c>
      <c r="B74" s="70" t="s">
        <v>551</v>
      </c>
      <c r="C74" s="113"/>
      <c r="D74" s="68">
        <v>1100</v>
      </c>
      <c r="E74" s="59">
        <v>1140.5084</v>
      </c>
      <c r="F74" s="62">
        <f t="shared" si="2"/>
        <v>-40.50839999999994</v>
      </c>
      <c r="G74" s="60">
        <f t="shared" si="0"/>
        <v>103.68258181818182</v>
      </c>
      <c r="J74" s="49"/>
      <c r="K74" s="49"/>
      <c r="L74" s="71"/>
    </row>
    <row r="75" spans="1:12" ht="40.5" customHeight="1">
      <c r="A75" s="69" t="s">
        <v>552</v>
      </c>
      <c r="B75" s="70" t="s">
        <v>189</v>
      </c>
      <c r="C75" s="113"/>
      <c r="D75" s="68">
        <v>1100</v>
      </c>
      <c r="E75" s="59">
        <v>1140.5084</v>
      </c>
      <c r="F75" s="62">
        <f t="shared" si="2"/>
        <v>-40.50839999999994</v>
      </c>
      <c r="G75" s="60">
        <f t="shared" si="0"/>
        <v>103.68258181818182</v>
      </c>
      <c r="J75" s="49"/>
      <c r="K75" s="49"/>
      <c r="L75" s="71"/>
    </row>
    <row r="76" spans="1:12" ht="15.75" customHeight="1">
      <c r="A76" s="69" t="s">
        <v>553</v>
      </c>
      <c r="B76" s="117" t="s">
        <v>554</v>
      </c>
      <c r="C76" s="113"/>
      <c r="D76" s="68">
        <v>1539.736</v>
      </c>
      <c r="E76" s="59">
        <v>1456.238</v>
      </c>
      <c r="F76" s="62">
        <f t="shared" si="2"/>
        <v>83.49800000000005</v>
      </c>
      <c r="G76" s="60">
        <f t="shared" si="0"/>
        <v>94.57712231187683</v>
      </c>
      <c r="J76" s="49"/>
      <c r="K76" s="49"/>
      <c r="L76" s="71"/>
    </row>
    <row r="77" spans="1:12" ht="27.75" customHeight="1">
      <c r="A77" s="114" t="s">
        <v>555</v>
      </c>
      <c r="B77" s="115" t="s">
        <v>209</v>
      </c>
      <c r="C77" s="113"/>
      <c r="D77" s="68">
        <v>1539.736</v>
      </c>
      <c r="E77" s="59">
        <v>1456.238</v>
      </c>
      <c r="F77" s="62">
        <f t="shared" si="2"/>
        <v>83.49800000000005</v>
      </c>
      <c r="G77" s="60"/>
      <c r="J77" s="49"/>
      <c r="K77" s="49"/>
      <c r="L77" s="71"/>
    </row>
    <row r="78" spans="1:12" ht="27" customHeight="1">
      <c r="A78" s="69" t="s">
        <v>82</v>
      </c>
      <c r="B78" s="70" t="s">
        <v>81</v>
      </c>
      <c r="C78" s="113"/>
      <c r="D78" s="68">
        <v>14485.10491</v>
      </c>
      <c r="E78" s="59">
        <v>5279.57415</v>
      </c>
      <c r="F78" s="62">
        <f t="shared" si="2"/>
        <v>9205.53076</v>
      </c>
      <c r="G78" s="60">
        <f aca="true" t="shared" si="3" ref="G78:G84">E78/D78*100</f>
        <v>36.44829763266106</v>
      </c>
      <c r="J78" s="49"/>
      <c r="K78" s="49"/>
      <c r="L78" s="71"/>
    </row>
    <row r="79" spans="1:12" ht="12.75" customHeight="1">
      <c r="A79" s="69" t="s">
        <v>796</v>
      </c>
      <c r="B79" s="70" t="s">
        <v>797</v>
      </c>
      <c r="C79" s="113"/>
      <c r="D79" s="64">
        <v>300</v>
      </c>
      <c r="E79" s="64">
        <v>300</v>
      </c>
      <c r="F79" s="62">
        <f>D79-E79</f>
        <v>0</v>
      </c>
      <c r="G79" s="60">
        <f t="shared" si="3"/>
        <v>100</v>
      </c>
      <c r="J79" s="49"/>
      <c r="K79" s="49"/>
      <c r="L79" s="71"/>
    </row>
    <row r="80" spans="1:12" ht="26.25" customHeight="1">
      <c r="A80" s="69" t="s">
        <v>798</v>
      </c>
      <c r="B80" s="70" t="s">
        <v>799</v>
      </c>
      <c r="C80" s="113"/>
      <c r="D80" s="64">
        <v>300</v>
      </c>
      <c r="E80" s="64">
        <v>300</v>
      </c>
      <c r="F80" s="62">
        <f>D80-E80</f>
        <v>0</v>
      </c>
      <c r="G80" s="60">
        <f t="shared" si="3"/>
        <v>100</v>
      </c>
      <c r="J80" s="49"/>
      <c r="K80" s="49"/>
      <c r="L80" s="71"/>
    </row>
    <row r="81" spans="1:12" ht="26.25" customHeight="1">
      <c r="A81" s="69" t="s">
        <v>800</v>
      </c>
      <c r="B81" s="70" t="s">
        <v>799</v>
      </c>
      <c r="C81" s="113"/>
      <c r="D81" s="64">
        <v>300</v>
      </c>
      <c r="E81" s="64">
        <v>300</v>
      </c>
      <c r="F81" s="62">
        <f>D81-E81</f>
        <v>0</v>
      </c>
      <c r="G81" s="60">
        <f t="shared" si="3"/>
        <v>100</v>
      </c>
      <c r="J81" s="49"/>
      <c r="K81" s="49"/>
      <c r="L81" s="71"/>
    </row>
    <row r="82" spans="1:12" ht="65.25" customHeight="1">
      <c r="A82" s="69" t="s">
        <v>556</v>
      </c>
      <c r="B82" s="70" t="s">
        <v>83</v>
      </c>
      <c r="C82" s="113"/>
      <c r="D82" s="68">
        <v>12218.58628</v>
      </c>
      <c r="E82" s="64">
        <v>3817.2379</v>
      </c>
      <c r="F82" s="62">
        <f t="shared" si="2"/>
        <v>8401.34838</v>
      </c>
      <c r="G82" s="60">
        <f t="shared" si="3"/>
        <v>31.241240291835137</v>
      </c>
      <c r="J82" s="49"/>
      <c r="K82" s="49"/>
      <c r="L82" s="71"/>
    </row>
    <row r="83" spans="1:12" ht="78" customHeight="1">
      <c r="A83" s="69" t="s">
        <v>557</v>
      </c>
      <c r="B83" s="70" t="s">
        <v>558</v>
      </c>
      <c r="C83" s="113"/>
      <c r="D83" s="68">
        <v>12218.58628</v>
      </c>
      <c r="E83" s="64">
        <v>3817.2379</v>
      </c>
      <c r="F83" s="62">
        <f t="shared" si="2"/>
        <v>8401.34838</v>
      </c>
      <c r="G83" s="60">
        <f t="shared" si="3"/>
        <v>31.241240291835137</v>
      </c>
      <c r="J83" s="49"/>
      <c r="K83" s="49"/>
      <c r="L83" s="71"/>
    </row>
    <row r="84" spans="1:12" ht="79.5" customHeight="1">
      <c r="A84" s="69" t="s">
        <v>559</v>
      </c>
      <c r="B84" s="70" t="s">
        <v>190</v>
      </c>
      <c r="C84" s="113"/>
      <c r="D84" s="68">
        <v>12218.58628</v>
      </c>
      <c r="E84" s="64">
        <v>3817.2379</v>
      </c>
      <c r="F84" s="62">
        <f>D84-E84</f>
        <v>8401.34838</v>
      </c>
      <c r="G84" s="60">
        <f t="shared" si="3"/>
        <v>31.241240291835137</v>
      </c>
      <c r="J84" s="49"/>
      <c r="K84" s="49"/>
      <c r="L84" s="71"/>
    </row>
    <row r="85" spans="1:12" ht="28.5" customHeight="1">
      <c r="A85" s="69" t="s">
        <v>199</v>
      </c>
      <c r="B85" s="70" t="s">
        <v>560</v>
      </c>
      <c r="C85" s="113"/>
      <c r="D85" s="68">
        <v>1966.51863</v>
      </c>
      <c r="E85" s="64">
        <v>1162.33635</v>
      </c>
      <c r="F85" s="62">
        <f aca="true" t="shared" si="4" ref="F85:F97">D85-E85</f>
        <v>804.18228</v>
      </c>
      <c r="G85" s="60">
        <f aca="true" t="shared" si="5" ref="G85:G97">E85/D85*100</f>
        <v>59.1062974063968</v>
      </c>
      <c r="J85" s="49"/>
      <c r="K85" s="49"/>
      <c r="L85" s="71"/>
    </row>
    <row r="86" spans="1:12" ht="27.75" customHeight="1">
      <c r="A86" s="69" t="s">
        <v>561</v>
      </c>
      <c r="B86" s="70" t="s">
        <v>562</v>
      </c>
      <c r="C86" s="113"/>
      <c r="D86" s="68">
        <v>1966.51863</v>
      </c>
      <c r="E86" s="64">
        <v>1162.33635</v>
      </c>
      <c r="F86" s="62">
        <f t="shared" si="4"/>
        <v>804.18228</v>
      </c>
      <c r="G86" s="60">
        <f t="shared" si="5"/>
        <v>59.1062974063968</v>
      </c>
      <c r="J86" s="49"/>
      <c r="K86" s="49"/>
      <c r="L86" s="71"/>
    </row>
    <row r="87" spans="1:12" ht="40.5" customHeight="1">
      <c r="A87" s="69" t="s">
        <v>200</v>
      </c>
      <c r="B87" s="70" t="s">
        <v>192</v>
      </c>
      <c r="C87" s="113"/>
      <c r="D87" s="68">
        <v>1966.51863</v>
      </c>
      <c r="E87" s="64">
        <v>1162.33635</v>
      </c>
      <c r="F87" s="62">
        <f t="shared" si="4"/>
        <v>804.18228</v>
      </c>
      <c r="G87" s="60">
        <f t="shared" si="5"/>
        <v>59.1062974063968</v>
      </c>
      <c r="J87" s="49"/>
      <c r="K87" s="49"/>
      <c r="L87" s="71"/>
    </row>
    <row r="88" spans="1:12" ht="40.5" customHeight="1">
      <c r="A88" s="69" t="s">
        <v>928</v>
      </c>
      <c r="B88" s="70" t="s">
        <v>929</v>
      </c>
      <c r="C88" s="113"/>
      <c r="D88" s="64">
        <v>7.52826</v>
      </c>
      <c r="E88" s="64">
        <v>7.52826</v>
      </c>
      <c r="F88" s="62">
        <f>D88-E88</f>
        <v>0</v>
      </c>
      <c r="G88" s="60">
        <f t="shared" si="5"/>
        <v>100</v>
      </c>
      <c r="J88" s="49"/>
      <c r="K88" s="49"/>
      <c r="L88" s="71"/>
    </row>
    <row r="89" spans="1:12" ht="40.5" customHeight="1">
      <c r="A89" s="69" t="s">
        <v>930</v>
      </c>
      <c r="B89" s="70" t="s">
        <v>931</v>
      </c>
      <c r="C89" s="113"/>
      <c r="D89" s="64">
        <v>7.52826</v>
      </c>
      <c r="E89" s="64">
        <v>7.52826</v>
      </c>
      <c r="F89" s="62">
        <f>D89-E89</f>
        <v>0</v>
      </c>
      <c r="G89" s="60">
        <f t="shared" si="5"/>
        <v>100</v>
      </c>
      <c r="J89" s="49"/>
      <c r="K89" s="49"/>
      <c r="L89" s="71"/>
    </row>
    <row r="90" spans="1:12" ht="54" customHeight="1">
      <c r="A90" s="69" t="s">
        <v>932</v>
      </c>
      <c r="B90" s="70" t="s">
        <v>931</v>
      </c>
      <c r="C90" s="113"/>
      <c r="D90" s="64">
        <v>7.52826</v>
      </c>
      <c r="E90" s="64">
        <v>7.52826</v>
      </c>
      <c r="F90" s="62">
        <f>D90-E90</f>
        <v>0</v>
      </c>
      <c r="G90" s="60">
        <f t="shared" si="5"/>
        <v>100</v>
      </c>
      <c r="J90" s="49"/>
      <c r="K90" s="49"/>
      <c r="L90" s="71"/>
    </row>
    <row r="91" spans="1:12" ht="14.25" customHeight="1">
      <c r="A91" s="69" t="s">
        <v>15</v>
      </c>
      <c r="B91" s="70" t="s">
        <v>16</v>
      </c>
      <c r="C91" s="113"/>
      <c r="D91" s="68">
        <v>14217.88104</v>
      </c>
      <c r="E91" s="59">
        <v>7382.37662</v>
      </c>
      <c r="F91" s="62">
        <f t="shared" si="4"/>
        <v>6835.50442</v>
      </c>
      <c r="G91" s="60">
        <f t="shared" si="5"/>
        <v>51.9231846097933</v>
      </c>
      <c r="J91" s="49"/>
      <c r="K91" s="49"/>
      <c r="L91" s="71"/>
    </row>
    <row r="92" spans="1:12" ht="14.25" customHeight="1">
      <c r="A92" s="118" t="s">
        <v>731</v>
      </c>
      <c r="B92" s="70" t="s">
        <v>730</v>
      </c>
      <c r="C92" s="113"/>
      <c r="D92" s="68">
        <v>6223.73492</v>
      </c>
      <c r="E92" s="59">
        <v>6211.28081</v>
      </c>
      <c r="F92" s="62">
        <f t="shared" si="4"/>
        <v>12.454109999999673</v>
      </c>
      <c r="G92" s="60">
        <f t="shared" si="5"/>
        <v>99.79989330908072</v>
      </c>
      <c r="J92" s="49"/>
      <c r="K92" s="49"/>
      <c r="L92" s="71"/>
    </row>
    <row r="93" spans="1:12" ht="14.25" customHeight="1">
      <c r="A93" s="118" t="s">
        <v>732</v>
      </c>
      <c r="B93" s="70" t="s">
        <v>729</v>
      </c>
      <c r="C93" s="113"/>
      <c r="D93" s="68">
        <v>6223.73492</v>
      </c>
      <c r="E93" s="59">
        <v>6211.28081</v>
      </c>
      <c r="F93" s="62">
        <f t="shared" si="4"/>
        <v>12.454109999999673</v>
      </c>
      <c r="G93" s="60">
        <f t="shared" si="5"/>
        <v>99.79989330908072</v>
      </c>
      <c r="J93" s="49"/>
      <c r="K93" s="49"/>
      <c r="L93" s="71"/>
    </row>
    <row r="94" spans="1:12" ht="53.25" customHeight="1">
      <c r="A94" s="119" t="s">
        <v>801</v>
      </c>
      <c r="B94" s="70" t="s">
        <v>802</v>
      </c>
      <c r="C94" s="113"/>
      <c r="D94" s="68">
        <v>0.64848</v>
      </c>
      <c r="E94" s="68">
        <v>0.64848</v>
      </c>
      <c r="F94" s="62">
        <f t="shared" si="4"/>
        <v>0</v>
      </c>
      <c r="G94" s="60">
        <f t="shared" si="5"/>
        <v>100</v>
      </c>
      <c r="J94" s="49"/>
      <c r="K94" s="49"/>
      <c r="L94" s="71"/>
    </row>
    <row r="95" spans="1:12" ht="64.5" customHeight="1">
      <c r="A95" s="119" t="s">
        <v>803</v>
      </c>
      <c r="B95" s="120" t="s">
        <v>806</v>
      </c>
      <c r="C95" s="113"/>
      <c r="D95" s="68">
        <v>0.64848</v>
      </c>
      <c r="E95" s="68">
        <v>0.64848</v>
      </c>
      <c r="F95" s="62">
        <f t="shared" si="4"/>
        <v>0</v>
      </c>
      <c r="G95" s="60">
        <f t="shared" si="5"/>
        <v>100</v>
      </c>
      <c r="J95" s="49"/>
      <c r="K95" s="49"/>
      <c r="L95" s="71"/>
    </row>
    <row r="96" spans="1:12" ht="27" customHeight="1">
      <c r="A96" s="69" t="s">
        <v>563</v>
      </c>
      <c r="B96" s="70" t="s">
        <v>564</v>
      </c>
      <c r="C96" s="113"/>
      <c r="D96" s="68">
        <v>7993.49764</v>
      </c>
      <c r="E96" s="59">
        <v>1170.44733</v>
      </c>
      <c r="F96" s="62">
        <f t="shared" si="4"/>
        <v>6823.05031</v>
      </c>
      <c r="G96" s="60">
        <f t="shared" si="5"/>
        <v>14.642492970073612</v>
      </c>
      <c r="J96" s="49"/>
      <c r="K96" s="49"/>
      <c r="L96" s="71"/>
    </row>
    <row r="97" spans="1:12" ht="41.25" customHeight="1">
      <c r="A97" s="69" t="s">
        <v>201</v>
      </c>
      <c r="B97" s="70" t="s">
        <v>191</v>
      </c>
      <c r="C97" s="113"/>
      <c r="D97" s="68">
        <v>7992.49764</v>
      </c>
      <c r="E97" s="59">
        <v>1169.44733</v>
      </c>
      <c r="F97" s="62">
        <f t="shared" si="4"/>
        <v>6823.05031</v>
      </c>
      <c r="G97" s="60">
        <f t="shared" si="5"/>
        <v>14.63181326632209</v>
      </c>
      <c r="J97" s="49"/>
      <c r="K97" s="49"/>
      <c r="L97" s="71"/>
    </row>
    <row r="98" spans="1:12" ht="39.75" customHeight="1">
      <c r="A98" s="119" t="s">
        <v>804</v>
      </c>
      <c r="B98" s="120" t="s">
        <v>805</v>
      </c>
      <c r="C98" s="113"/>
      <c r="D98" s="68">
        <v>673</v>
      </c>
      <c r="E98" s="59">
        <v>444.10802</v>
      </c>
      <c r="F98" s="62">
        <f>D98-E98</f>
        <v>228.89198</v>
      </c>
      <c r="G98" s="60">
        <f>E98/D98*100</f>
        <v>65.98930460624072</v>
      </c>
      <c r="J98" s="49"/>
      <c r="K98" s="49"/>
      <c r="L98" s="71"/>
    </row>
    <row r="99" spans="1:12" ht="67.5" customHeight="1">
      <c r="A99" s="69" t="s">
        <v>673</v>
      </c>
      <c r="B99" s="70" t="s">
        <v>672</v>
      </c>
      <c r="C99" s="113"/>
      <c r="D99" s="68">
        <v>1</v>
      </c>
      <c r="E99" s="59">
        <v>1</v>
      </c>
      <c r="F99" s="62">
        <f>D99-E99</f>
        <v>0</v>
      </c>
      <c r="G99" s="60">
        <f>E99/D99*100</f>
        <v>100</v>
      </c>
      <c r="J99" s="49"/>
      <c r="K99" s="49"/>
      <c r="L99" s="71"/>
    </row>
    <row r="100" spans="1:12" ht="14.25" customHeight="1">
      <c r="A100" s="69" t="s">
        <v>56</v>
      </c>
      <c r="B100" s="70" t="s">
        <v>55</v>
      </c>
      <c r="C100" s="70"/>
      <c r="D100" s="68"/>
      <c r="E100" s="59">
        <v>20.25655</v>
      </c>
      <c r="F100" s="62">
        <f>D100-E100</f>
        <v>-20.25655</v>
      </c>
      <c r="G100" s="60"/>
      <c r="J100" s="49"/>
      <c r="K100" s="49"/>
      <c r="L100" s="71"/>
    </row>
    <row r="101" spans="1:12" ht="15" customHeight="1">
      <c r="A101" s="69" t="s">
        <v>57</v>
      </c>
      <c r="B101" s="70" t="s">
        <v>632</v>
      </c>
      <c r="C101" s="70"/>
      <c r="D101" s="68"/>
      <c r="E101" s="59">
        <v>20.25655</v>
      </c>
      <c r="F101" s="62">
        <f>D101-E101</f>
        <v>-20.25655</v>
      </c>
      <c r="G101" s="60"/>
      <c r="J101" s="49"/>
      <c r="K101" s="49"/>
      <c r="L101" s="71"/>
    </row>
    <row r="102" spans="1:12" ht="27.75" customHeight="1">
      <c r="A102" s="69" t="s">
        <v>633</v>
      </c>
      <c r="B102" s="70" t="s">
        <v>202</v>
      </c>
      <c r="C102" s="70"/>
      <c r="D102" s="68"/>
      <c r="E102" s="59">
        <v>20.25655</v>
      </c>
      <c r="F102" s="62">
        <f aca="true" t="shared" si="6" ref="F102:F108">D102-E102</f>
        <v>-20.25655</v>
      </c>
      <c r="G102" s="60"/>
      <c r="J102" s="49"/>
      <c r="K102" s="49"/>
      <c r="L102" s="71"/>
    </row>
    <row r="103" spans="1:12" ht="15" customHeight="1">
      <c r="A103" s="69" t="s">
        <v>85</v>
      </c>
      <c r="B103" s="70" t="s">
        <v>84</v>
      </c>
      <c r="C103" s="113"/>
      <c r="D103" s="68">
        <f>D104+D136+D139</f>
        <v>319316.02988</v>
      </c>
      <c r="E103" s="68">
        <f>E104+E136+E139+E142</f>
        <v>150509.60636</v>
      </c>
      <c r="F103" s="81">
        <f t="shared" si="6"/>
        <v>168806.42351999998</v>
      </c>
      <c r="G103" s="60">
        <f>E103/D103*100</f>
        <v>47.134998645875065</v>
      </c>
      <c r="J103" s="49"/>
      <c r="K103" s="49"/>
      <c r="L103" s="71"/>
    </row>
    <row r="104" spans="1:12" ht="27" customHeight="1">
      <c r="A104" s="69" t="s">
        <v>87</v>
      </c>
      <c r="B104" s="70" t="s">
        <v>86</v>
      </c>
      <c r="C104" s="113"/>
      <c r="D104" s="68">
        <f>D105+D113+D130+D133</f>
        <v>316237.34695</v>
      </c>
      <c r="E104" s="68">
        <f>E105+E113+E130+E133</f>
        <v>166221.34967</v>
      </c>
      <c r="F104" s="62">
        <f t="shared" si="6"/>
        <v>150015.99727999998</v>
      </c>
      <c r="G104" s="60">
        <f aca="true" t="shared" si="7" ref="G104:G113">E104/D104*100</f>
        <v>52.56221356305557</v>
      </c>
      <c r="J104" s="49"/>
      <c r="K104" s="49"/>
      <c r="L104" s="71"/>
    </row>
    <row r="105" spans="1:12" ht="14.25" customHeight="1">
      <c r="A105" s="69" t="s">
        <v>608</v>
      </c>
      <c r="B105" s="70" t="s">
        <v>809</v>
      </c>
      <c r="C105" s="113"/>
      <c r="D105" s="68">
        <v>82475.185</v>
      </c>
      <c r="E105" s="59">
        <v>65980.1475</v>
      </c>
      <c r="F105" s="62">
        <f t="shared" si="6"/>
        <v>16495.03749999999</v>
      </c>
      <c r="G105" s="60">
        <f t="shared" si="7"/>
        <v>79.99999939375705</v>
      </c>
      <c r="J105" s="49"/>
      <c r="K105" s="49"/>
      <c r="L105" s="71"/>
    </row>
    <row r="106" spans="1:12" ht="14.25" customHeight="1">
      <c r="A106" s="69" t="s">
        <v>609</v>
      </c>
      <c r="B106" s="70" t="s">
        <v>810</v>
      </c>
      <c r="C106" s="113"/>
      <c r="D106" s="66">
        <v>47935.525</v>
      </c>
      <c r="E106" s="59">
        <v>38348.4195</v>
      </c>
      <c r="F106" s="62">
        <f t="shared" si="6"/>
        <v>9587.105499999998</v>
      </c>
      <c r="G106" s="60">
        <f t="shared" si="7"/>
        <v>79.99999895693226</v>
      </c>
      <c r="J106" s="49"/>
      <c r="K106" s="49"/>
      <c r="L106" s="71"/>
    </row>
    <row r="107" spans="1:12" ht="27.75" customHeight="1">
      <c r="A107" s="69" t="s">
        <v>196</v>
      </c>
      <c r="B107" s="70" t="s">
        <v>811</v>
      </c>
      <c r="C107" s="113"/>
      <c r="D107" s="66">
        <v>47935.525</v>
      </c>
      <c r="E107" s="59">
        <v>38348.4195</v>
      </c>
      <c r="F107" s="62">
        <f t="shared" si="6"/>
        <v>9587.105499999998</v>
      </c>
      <c r="G107" s="60">
        <f t="shared" si="7"/>
        <v>79.99999895693226</v>
      </c>
      <c r="J107" s="49"/>
      <c r="K107" s="49"/>
      <c r="L107" s="71"/>
    </row>
    <row r="108" spans="1:12" ht="22.5" customHeight="1" hidden="1">
      <c r="A108" s="69" t="s">
        <v>610</v>
      </c>
      <c r="B108" s="70"/>
      <c r="C108" s="113" t="s">
        <v>565</v>
      </c>
      <c r="D108" s="66"/>
      <c r="E108" s="59"/>
      <c r="F108" s="62">
        <f t="shared" si="6"/>
        <v>0</v>
      </c>
      <c r="G108" s="60" t="e">
        <f t="shared" si="7"/>
        <v>#DIV/0!</v>
      </c>
      <c r="J108" s="49"/>
      <c r="K108" s="49"/>
      <c r="L108" s="71"/>
    </row>
    <row r="109" spans="1:12" ht="22.5" customHeight="1" hidden="1">
      <c r="A109" s="69" t="s">
        <v>611</v>
      </c>
      <c r="B109" s="70"/>
      <c r="C109" s="113" t="s">
        <v>58</v>
      </c>
      <c r="D109" s="66"/>
      <c r="E109" s="59"/>
      <c r="F109" s="62">
        <f aca="true" t="shared" si="8" ref="F109:F124">D109-E109</f>
        <v>0</v>
      </c>
      <c r="G109" s="60" t="e">
        <f t="shared" si="7"/>
        <v>#DIV/0!</v>
      </c>
      <c r="J109" s="49"/>
      <c r="K109" s="49"/>
      <c r="L109" s="71"/>
    </row>
    <row r="110" spans="1:12" ht="22.5" customHeight="1" hidden="1">
      <c r="A110" s="69" t="s">
        <v>612</v>
      </c>
      <c r="B110" s="70"/>
      <c r="C110" s="113" t="s">
        <v>59</v>
      </c>
      <c r="D110" s="66"/>
      <c r="E110" s="59"/>
      <c r="F110" s="62">
        <f t="shared" si="8"/>
        <v>0</v>
      </c>
      <c r="G110" s="60" t="e">
        <f t="shared" si="7"/>
        <v>#DIV/0!</v>
      </c>
      <c r="J110" s="49"/>
      <c r="K110" s="49"/>
      <c r="L110" s="71"/>
    </row>
    <row r="111" spans="1:12" ht="28.5" customHeight="1">
      <c r="A111" s="69" t="s">
        <v>613</v>
      </c>
      <c r="B111" s="70" t="s">
        <v>812</v>
      </c>
      <c r="C111" s="113"/>
      <c r="D111" s="66">
        <v>34539.66</v>
      </c>
      <c r="E111" s="62">
        <v>27631.728</v>
      </c>
      <c r="F111" s="62">
        <f t="shared" si="8"/>
        <v>6907.932000000004</v>
      </c>
      <c r="G111" s="60">
        <f t="shared" si="7"/>
        <v>80</v>
      </c>
      <c r="J111" s="49"/>
      <c r="K111" s="49"/>
      <c r="L111" s="71"/>
    </row>
    <row r="112" spans="1:12" ht="27" customHeight="1">
      <c r="A112" s="69" t="s">
        <v>614</v>
      </c>
      <c r="B112" s="70" t="s">
        <v>813</v>
      </c>
      <c r="C112" s="113"/>
      <c r="D112" s="66">
        <v>34539.66</v>
      </c>
      <c r="E112" s="62">
        <v>27631.728</v>
      </c>
      <c r="F112" s="62">
        <f t="shared" si="8"/>
        <v>6907.932000000004</v>
      </c>
      <c r="G112" s="60">
        <f t="shared" si="7"/>
        <v>80</v>
      </c>
      <c r="J112" s="49"/>
      <c r="K112" s="49"/>
      <c r="L112" s="71"/>
    </row>
    <row r="113" spans="1:12" ht="27.75" customHeight="1">
      <c r="A113" s="69" t="s">
        <v>566</v>
      </c>
      <c r="B113" s="70" t="s">
        <v>814</v>
      </c>
      <c r="C113" s="113"/>
      <c r="D113" s="68">
        <f>D114+D116+D118+D120+D122+D124+D126+D128</f>
        <v>224498.90167</v>
      </c>
      <c r="E113" s="68">
        <f>E114+E116+E118+E120+E122+E124+E126+E128</f>
        <v>93094.05107000002</v>
      </c>
      <c r="F113" s="62">
        <f t="shared" si="8"/>
        <v>131404.85059999998</v>
      </c>
      <c r="G113" s="60">
        <f t="shared" si="7"/>
        <v>41.4674862003747</v>
      </c>
      <c r="J113" s="49"/>
      <c r="K113" s="49"/>
      <c r="L113" s="71"/>
    </row>
    <row r="114" spans="1:12" ht="51.75" customHeight="1">
      <c r="A114" s="121" t="s">
        <v>807</v>
      </c>
      <c r="B114" s="122" t="s">
        <v>808</v>
      </c>
      <c r="C114" s="113"/>
      <c r="D114" s="68">
        <v>43053.895</v>
      </c>
      <c r="E114" s="62"/>
      <c r="F114" s="62">
        <f aca="true" t="shared" si="9" ref="F114:F119">D114-E114</f>
        <v>43053.895</v>
      </c>
      <c r="G114" s="60">
        <f aca="true" t="shared" si="10" ref="G114:G124">E114/D114*100</f>
        <v>0</v>
      </c>
      <c r="J114" s="49"/>
      <c r="K114" s="49"/>
      <c r="L114" s="71"/>
    </row>
    <row r="115" spans="1:12" ht="66.75" customHeight="1">
      <c r="A115" s="121" t="s">
        <v>835</v>
      </c>
      <c r="B115" s="122" t="s">
        <v>836</v>
      </c>
      <c r="C115" s="113"/>
      <c r="D115" s="68">
        <v>43053.895</v>
      </c>
      <c r="E115" s="62"/>
      <c r="F115" s="62">
        <f t="shared" si="9"/>
        <v>43053.895</v>
      </c>
      <c r="G115" s="60">
        <f t="shared" si="10"/>
        <v>0</v>
      </c>
      <c r="J115" s="49"/>
      <c r="K115" s="49"/>
      <c r="L115" s="71"/>
    </row>
    <row r="116" spans="1:12" ht="39" customHeight="1">
      <c r="A116" s="121" t="s">
        <v>933</v>
      </c>
      <c r="B116" s="122" t="s">
        <v>934</v>
      </c>
      <c r="C116" s="113"/>
      <c r="D116" s="68">
        <v>10000</v>
      </c>
      <c r="E116" s="62">
        <v>95</v>
      </c>
      <c r="F116" s="62">
        <f t="shared" si="9"/>
        <v>9905</v>
      </c>
      <c r="G116" s="60">
        <f t="shared" si="10"/>
        <v>0.95</v>
      </c>
      <c r="J116" s="49"/>
      <c r="K116" s="49"/>
      <c r="L116" s="71"/>
    </row>
    <row r="117" spans="1:12" ht="39.75" customHeight="1">
      <c r="A117" s="121" t="s">
        <v>935</v>
      </c>
      <c r="B117" s="122" t="s">
        <v>940</v>
      </c>
      <c r="C117" s="113"/>
      <c r="D117" s="68">
        <v>10000</v>
      </c>
      <c r="E117" s="62">
        <v>95</v>
      </c>
      <c r="F117" s="62">
        <f t="shared" si="9"/>
        <v>9905</v>
      </c>
      <c r="G117" s="60">
        <f t="shared" si="10"/>
        <v>0.95</v>
      </c>
      <c r="J117" s="49"/>
      <c r="K117" s="49"/>
      <c r="L117" s="71"/>
    </row>
    <row r="118" spans="1:12" ht="90.75" customHeight="1">
      <c r="A118" s="121" t="s">
        <v>936</v>
      </c>
      <c r="B118" s="122" t="s">
        <v>937</v>
      </c>
      <c r="C118" s="113"/>
      <c r="D118" s="68">
        <v>42259.85652</v>
      </c>
      <c r="E118" s="62">
        <v>33640.56979</v>
      </c>
      <c r="F118" s="62">
        <f t="shared" si="9"/>
        <v>8619.28673</v>
      </c>
      <c r="G118" s="60">
        <f t="shared" si="10"/>
        <v>79.60407952184879</v>
      </c>
      <c r="J118" s="49"/>
      <c r="K118" s="49"/>
      <c r="L118" s="71"/>
    </row>
    <row r="119" spans="1:12" ht="93.75" customHeight="1">
      <c r="A119" s="121" t="s">
        <v>938</v>
      </c>
      <c r="B119" s="122" t="s">
        <v>939</v>
      </c>
      <c r="C119" s="113"/>
      <c r="D119" s="68">
        <v>42259.85652</v>
      </c>
      <c r="E119" s="62">
        <v>33640.56979</v>
      </c>
      <c r="F119" s="62">
        <f t="shared" si="9"/>
        <v>8619.28673</v>
      </c>
      <c r="G119" s="60">
        <f t="shared" si="10"/>
        <v>79.60407952184879</v>
      </c>
      <c r="J119" s="49"/>
      <c r="K119" s="49"/>
      <c r="L119" s="71"/>
    </row>
    <row r="120" spans="1:12" ht="40.5" customHeight="1">
      <c r="A120" s="123" t="s">
        <v>615</v>
      </c>
      <c r="B120" s="124" t="s">
        <v>816</v>
      </c>
      <c r="C120" s="113"/>
      <c r="D120" s="68">
        <v>5982.21752</v>
      </c>
      <c r="E120" s="62">
        <v>5443.47192</v>
      </c>
      <c r="F120" s="62">
        <f t="shared" si="8"/>
        <v>538.7456000000002</v>
      </c>
      <c r="G120" s="60">
        <f t="shared" si="10"/>
        <v>90.99421580377438</v>
      </c>
      <c r="J120" s="49"/>
      <c r="K120" s="49"/>
      <c r="L120" s="71"/>
    </row>
    <row r="121" spans="1:12" ht="40.5" customHeight="1">
      <c r="A121" s="123" t="s">
        <v>616</v>
      </c>
      <c r="B121" s="124" t="s">
        <v>815</v>
      </c>
      <c r="C121" s="113"/>
      <c r="D121" s="68">
        <v>5982.21752</v>
      </c>
      <c r="E121" s="62">
        <v>5443.47192</v>
      </c>
      <c r="F121" s="62">
        <f t="shared" si="8"/>
        <v>538.7456000000002</v>
      </c>
      <c r="G121" s="60">
        <f t="shared" si="10"/>
        <v>90.99421580377438</v>
      </c>
      <c r="J121" s="49"/>
      <c r="K121" s="49"/>
      <c r="L121" s="71"/>
    </row>
    <row r="122" spans="1:12" ht="27.75" customHeight="1">
      <c r="A122" s="121" t="s">
        <v>941</v>
      </c>
      <c r="B122" s="122" t="s">
        <v>942</v>
      </c>
      <c r="C122" s="113"/>
      <c r="D122" s="68">
        <v>24430.686</v>
      </c>
      <c r="E122" s="62"/>
      <c r="F122" s="62">
        <f>D122-E122</f>
        <v>24430.686</v>
      </c>
      <c r="G122" s="60">
        <f t="shared" si="10"/>
        <v>0</v>
      </c>
      <c r="J122" s="49"/>
      <c r="K122" s="49"/>
      <c r="L122" s="71"/>
    </row>
    <row r="123" spans="1:12" ht="40.5" customHeight="1">
      <c r="A123" s="121" t="s">
        <v>943</v>
      </c>
      <c r="B123" s="122" t="s">
        <v>944</v>
      </c>
      <c r="C123" s="113"/>
      <c r="D123" s="68">
        <v>24430.686</v>
      </c>
      <c r="E123" s="62"/>
      <c r="F123" s="62">
        <f>D123-E123</f>
        <v>24430.686</v>
      </c>
      <c r="G123" s="60">
        <f t="shared" si="10"/>
        <v>0</v>
      </c>
      <c r="J123" s="49"/>
      <c r="K123" s="49"/>
      <c r="L123" s="71"/>
    </row>
    <row r="124" spans="1:12" ht="13.5" customHeight="1">
      <c r="A124" s="69" t="s">
        <v>665</v>
      </c>
      <c r="B124" s="122" t="s">
        <v>817</v>
      </c>
      <c r="C124" s="70"/>
      <c r="D124" s="68">
        <v>70.87967</v>
      </c>
      <c r="E124" s="68">
        <v>70.87967</v>
      </c>
      <c r="F124" s="62">
        <f t="shared" si="8"/>
        <v>0</v>
      </c>
      <c r="G124" s="60">
        <f t="shared" si="10"/>
        <v>100</v>
      </c>
      <c r="J124" s="49"/>
      <c r="K124" s="49"/>
      <c r="L124" s="71"/>
    </row>
    <row r="125" spans="1:12" ht="26.25" customHeight="1">
      <c r="A125" s="121" t="s">
        <v>666</v>
      </c>
      <c r="B125" s="122" t="s">
        <v>818</v>
      </c>
      <c r="C125" s="70"/>
      <c r="D125" s="68">
        <v>70.87967</v>
      </c>
      <c r="E125" s="68">
        <v>70.87967</v>
      </c>
      <c r="F125" s="62">
        <f aca="true" t="shared" si="11" ref="F125:F130">D125-E125</f>
        <v>0</v>
      </c>
      <c r="G125" s="60">
        <f aca="true" t="shared" si="12" ref="G125:G136">E125/D125*100</f>
        <v>100</v>
      </c>
      <c r="J125" s="49"/>
      <c r="K125" s="49"/>
      <c r="L125" s="71"/>
    </row>
    <row r="126" spans="1:12" ht="41.25" customHeight="1">
      <c r="A126" s="69" t="s">
        <v>667</v>
      </c>
      <c r="B126" s="122" t="s">
        <v>819</v>
      </c>
      <c r="C126" s="70"/>
      <c r="D126" s="68">
        <v>20270.62239</v>
      </c>
      <c r="E126" s="68">
        <v>18298.63774</v>
      </c>
      <c r="F126" s="62">
        <f t="shared" si="11"/>
        <v>1971.9846500000021</v>
      </c>
      <c r="G126" s="60">
        <f t="shared" si="12"/>
        <v>90.27171138576962</v>
      </c>
      <c r="J126" s="49"/>
      <c r="K126" s="49"/>
      <c r="L126" s="71"/>
    </row>
    <row r="127" spans="1:12" ht="52.5" customHeight="1">
      <c r="A127" s="121" t="s">
        <v>668</v>
      </c>
      <c r="B127" s="122" t="s">
        <v>820</v>
      </c>
      <c r="C127" s="70"/>
      <c r="D127" s="68">
        <v>20270.62239</v>
      </c>
      <c r="E127" s="68">
        <v>18298.63774</v>
      </c>
      <c r="F127" s="62">
        <f t="shared" si="11"/>
        <v>1971.9846500000021</v>
      </c>
      <c r="G127" s="60">
        <f t="shared" si="12"/>
        <v>90.27171138576962</v>
      </c>
      <c r="J127" s="49"/>
      <c r="K127" s="49"/>
      <c r="L127" s="71"/>
    </row>
    <row r="128" spans="1:12" ht="15" customHeight="1">
      <c r="A128" s="69" t="s">
        <v>170</v>
      </c>
      <c r="B128" s="70" t="s">
        <v>821</v>
      </c>
      <c r="C128" s="113"/>
      <c r="D128" s="68">
        <v>78430.74457</v>
      </c>
      <c r="E128" s="64">
        <v>35545.49195</v>
      </c>
      <c r="F128" s="62">
        <f>D128-E128</f>
        <v>42885.25261999999</v>
      </c>
      <c r="G128" s="60">
        <f>E128/D128*100</f>
        <v>45.320865108293596</v>
      </c>
      <c r="J128" s="49"/>
      <c r="K128" s="49"/>
      <c r="L128" s="71"/>
    </row>
    <row r="129" spans="1:12" ht="15" customHeight="1">
      <c r="A129" s="69" t="s">
        <v>195</v>
      </c>
      <c r="B129" s="70" t="s">
        <v>822</v>
      </c>
      <c r="C129" s="113"/>
      <c r="D129" s="68">
        <v>78430.74457</v>
      </c>
      <c r="E129" s="64">
        <v>35545.49195</v>
      </c>
      <c r="F129" s="62">
        <f>D129-E129</f>
        <v>42885.25261999999</v>
      </c>
      <c r="G129" s="60">
        <f>E129/D129*100</f>
        <v>45.320865108293596</v>
      </c>
      <c r="J129" s="49"/>
      <c r="K129" s="49"/>
      <c r="L129" s="71"/>
    </row>
    <row r="130" spans="1:12" ht="27" customHeight="1">
      <c r="A130" s="69" t="s">
        <v>617</v>
      </c>
      <c r="B130" s="70" t="s">
        <v>823</v>
      </c>
      <c r="C130" s="113"/>
      <c r="D130" s="68">
        <v>2629.32</v>
      </c>
      <c r="E130" s="64">
        <v>801.34</v>
      </c>
      <c r="F130" s="62">
        <f t="shared" si="11"/>
        <v>1827.98</v>
      </c>
      <c r="G130" s="60">
        <f t="shared" si="12"/>
        <v>30.47708152678259</v>
      </c>
      <c r="J130" s="49"/>
      <c r="K130" s="49"/>
      <c r="L130" s="71"/>
    </row>
    <row r="131" spans="1:12" ht="15" customHeight="1">
      <c r="A131" s="69" t="s">
        <v>618</v>
      </c>
      <c r="B131" s="70" t="s">
        <v>824</v>
      </c>
      <c r="C131" s="113"/>
      <c r="D131" s="68">
        <v>2629.32</v>
      </c>
      <c r="E131" s="64">
        <v>801.34</v>
      </c>
      <c r="F131" s="62">
        <f>D131-E131</f>
        <v>1827.98</v>
      </c>
      <c r="G131" s="60">
        <f t="shared" si="12"/>
        <v>30.47708152678259</v>
      </c>
      <c r="J131" s="49"/>
      <c r="K131" s="49"/>
      <c r="L131" s="71"/>
    </row>
    <row r="132" spans="1:12" ht="15" customHeight="1">
      <c r="A132" s="69" t="s">
        <v>194</v>
      </c>
      <c r="B132" s="70" t="s">
        <v>825</v>
      </c>
      <c r="C132" s="113"/>
      <c r="D132" s="68">
        <v>2629.32</v>
      </c>
      <c r="E132" s="64">
        <v>801.34</v>
      </c>
      <c r="F132" s="65">
        <f>D132-E132</f>
        <v>1827.98</v>
      </c>
      <c r="G132" s="61">
        <f t="shared" si="12"/>
        <v>30.47708152678259</v>
      </c>
      <c r="J132" s="49"/>
      <c r="K132" s="49"/>
      <c r="L132" s="71"/>
    </row>
    <row r="133" spans="1:12" ht="15" customHeight="1">
      <c r="A133" s="69" t="s">
        <v>29</v>
      </c>
      <c r="B133" s="70" t="s">
        <v>826</v>
      </c>
      <c r="C133" s="70"/>
      <c r="D133" s="68">
        <v>6633.94028</v>
      </c>
      <c r="E133" s="68">
        <v>6345.8111</v>
      </c>
      <c r="F133" s="62">
        <f aca="true" t="shared" si="13" ref="F133:F143">D133-E133</f>
        <v>288.1291799999999</v>
      </c>
      <c r="G133" s="60">
        <f t="shared" si="12"/>
        <v>95.65674142607747</v>
      </c>
      <c r="J133" s="49"/>
      <c r="K133" s="49"/>
      <c r="L133" s="71"/>
    </row>
    <row r="134" spans="1:12" ht="27.75" customHeight="1">
      <c r="A134" s="69" t="s">
        <v>619</v>
      </c>
      <c r="B134" s="70" t="s">
        <v>827</v>
      </c>
      <c r="C134" s="70"/>
      <c r="D134" s="68">
        <v>6633.94028</v>
      </c>
      <c r="E134" s="68">
        <v>6345.8111</v>
      </c>
      <c r="F134" s="62">
        <f t="shared" si="13"/>
        <v>288.1291799999999</v>
      </c>
      <c r="G134" s="60">
        <f t="shared" si="12"/>
        <v>95.65674142607747</v>
      </c>
      <c r="J134" s="49"/>
      <c r="K134" s="49"/>
      <c r="L134" s="71"/>
    </row>
    <row r="135" spans="1:12" ht="27.75" customHeight="1">
      <c r="A135" s="69" t="s">
        <v>193</v>
      </c>
      <c r="B135" s="70" t="s">
        <v>828</v>
      </c>
      <c r="C135" s="125"/>
      <c r="D135" s="68">
        <v>6633.94028</v>
      </c>
      <c r="E135" s="68">
        <v>6345.8111</v>
      </c>
      <c r="F135" s="62">
        <f t="shared" si="13"/>
        <v>288.1291799999999</v>
      </c>
      <c r="G135" s="60">
        <f t="shared" si="12"/>
        <v>95.65674142607747</v>
      </c>
      <c r="J135" s="49"/>
      <c r="K135" s="49"/>
      <c r="L135" s="71"/>
    </row>
    <row r="136" spans="1:12" ht="25.5" customHeight="1">
      <c r="A136" s="69" t="s">
        <v>620</v>
      </c>
      <c r="B136" s="70" t="s">
        <v>629</v>
      </c>
      <c r="C136" s="70"/>
      <c r="D136" s="68">
        <v>2104.06227</v>
      </c>
      <c r="E136" s="59">
        <v>1264.01595</v>
      </c>
      <c r="F136" s="62">
        <f t="shared" si="13"/>
        <v>840.0463199999999</v>
      </c>
      <c r="G136" s="60">
        <f t="shared" si="12"/>
        <v>60.075025726306094</v>
      </c>
      <c r="J136" s="49"/>
      <c r="K136" s="49"/>
      <c r="L136" s="71"/>
    </row>
    <row r="137" spans="1:12" ht="28.5" customHeight="1">
      <c r="A137" s="69" t="s">
        <v>621</v>
      </c>
      <c r="B137" s="70" t="s">
        <v>829</v>
      </c>
      <c r="C137" s="70"/>
      <c r="D137" s="68">
        <v>2104.06227</v>
      </c>
      <c r="E137" s="59">
        <v>1264.01595</v>
      </c>
      <c r="F137" s="62">
        <f t="shared" si="13"/>
        <v>840.0463199999999</v>
      </c>
      <c r="G137" s="60">
        <f>E137/D137*100</f>
        <v>60.075025726306094</v>
      </c>
      <c r="J137" s="49"/>
      <c r="K137" s="49"/>
      <c r="L137" s="71"/>
    </row>
    <row r="138" spans="1:12" ht="27.75" customHeight="1">
      <c r="A138" s="69" t="s">
        <v>622</v>
      </c>
      <c r="B138" s="70" t="s">
        <v>830</v>
      </c>
      <c r="C138" s="70"/>
      <c r="D138" s="68">
        <v>2104.06227</v>
      </c>
      <c r="E138" s="59">
        <v>1264.01595</v>
      </c>
      <c r="F138" s="62">
        <f t="shared" si="13"/>
        <v>840.0463199999999</v>
      </c>
      <c r="G138" s="60">
        <f>E138/D138*100</f>
        <v>60.075025726306094</v>
      </c>
      <c r="J138" s="49"/>
      <c r="K138" s="49"/>
      <c r="L138" s="71"/>
    </row>
    <row r="139" spans="1:12" ht="13.5" customHeight="1">
      <c r="A139" s="69" t="s">
        <v>623</v>
      </c>
      <c r="B139" s="70" t="s">
        <v>630</v>
      </c>
      <c r="C139" s="70"/>
      <c r="D139" s="68">
        <v>974.62066</v>
      </c>
      <c r="E139" s="59">
        <v>27</v>
      </c>
      <c r="F139" s="62">
        <f t="shared" si="13"/>
        <v>947.62066</v>
      </c>
      <c r="G139" s="60">
        <f>E139/D139*100</f>
        <v>2.770308603964952</v>
      </c>
      <c r="J139" s="49"/>
      <c r="K139" s="49"/>
      <c r="L139" s="71"/>
    </row>
    <row r="140" spans="1:12" ht="27" customHeight="1">
      <c r="A140" s="69" t="s">
        <v>624</v>
      </c>
      <c r="B140" s="70" t="s">
        <v>831</v>
      </c>
      <c r="C140" s="70"/>
      <c r="D140" s="68">
        <v>974.62066</v>
      </c>
      <c r="E140" s="59">
        <v>27</v>
      </c>
      <c r="F140" s="62">
        <f t="shared" si="13"/>
        <v>947.62066</v>
      </c>
      <c r="G140" s="60">
        <f>E140/D140*100</f>
        <v>2.770308603964952</v>
      </c>
      <c r="J140" s="49"/>
      <c r="K140" s="49"/>
      <c r="L140" s="71"/>
    </row>
    <row r="141" spans="1:12" ht="27" customHeight="1">
      <c r="A141" s="69" t="s">
        <v>625</v>
      </c>
      <c r="B141" s="70" t="s">
        <v>832</v>
      </c>
      <c r="C141" s="70"/>
      <c r="D141" s="68">
        <v>974.62066</v>
      </c>
      <c r="E141" s="59">
        <v>27</v>
      </c>
      <c r="F141" s="62">
        <f t="shared" si="13"/>
        <v>947.62066</v>
      </c>
      <c r="G141" s="60">
        <f>E141/D141*100</f>
        <v>2.770308603964952</v>
      </c>
      <c r="J141" s="49"/>
      <c r="K141" s="49"/>
      <c r="L141" s="71"/>
    </row>
    <row r="142" spans="1:12" ht="39.75" customHeight="1">
      <c r="A142" s="126" t="s">
        <v>567</v>
      </c>
      <c r="B142" s="117" t="s">
        <v>568</v>
      </c>
      <c r="C142" s="127"/>
      <c r="D142" s="66"/>
      <c r="E142" s="59">
        <v>-17002.75926</v>
      </c>
      <c r="F142" s="62">
        <f t="shared" si="13"/>
        <v>17002.75926</v>
      </c>
      <c r="G142" s="60"/>
      <c r="J142" s="49"/>
      <c r="K142" s="49"/>
      <c r="L142" s="71"/>
    </row>
    <row r="143" spans="1:12" ht="39" customHeight="1">
      <c r="A143" s="126" t="s">
        <v>670</v>
      </c>
      <c r="B143" s="117" t="s">
        <v>833</v>
      </c>
      <c r="C143" s="127"/>
      <c r="D143" s="66"/>
      <c r="E143" s="59">
        <v>-17002.75926</v>
      </c>
      <c r="F143" s="62">
        <f t="shared" si="13"/>
        <v>17002.75926</v>
      </c>
      <c r="G143" s="60"/>
      <c r="J143" s="49"/>
      <c r="K143" s="49"/>
      <c r="L143" s="71"/>
    </row>
    <row r="144" spans="1:12" ht="41.25" customHeight="1">
      <c r="A144" s="69" t="s">
        <v>671</v>
      </c>
      <c r="B144" s="70" t="s">
        <v>834</v>
      </c>
      <c r="C144" s="70"/>
      <c r="D144" s="68"/>
      <c r="E144" s="59">
        <v>-17002.75926</v>
      </c>
      <c r="F144" s="62">
        <f>D144-E144</f>
        <v>17002.75926</v>
      </c>
      <c r="G144" s="60"/>
      <c r="J144" s="49"/>
      <c r="K144" s="49"/>
      <c r="L144" s="71"/>
    </row>
    <row r="145" spans="1:12" ht="12.75">
      <c r="A145" s="128" t="s">
        <v>626</v>
      </c>
      <c r="B145" s="128"/>
      <c r="C145" s="129"/>
      <c r="D145" s="62">
        <f>D16+D103</f>
        <v>576155.49163</v>
      </c>
      <c r="E145" s="62">
        <f>E16+E103</f>
        <v>318718.01759</v>
      </c>
      <c r="F145" s="62">
        <f>F16+F103</f>
        <v>257437.47403999997</v>
      </c>
      <c r="G145" s="60">
        <f>E145/D145*100</f>
        <v>55.31805601441301</v>
      </c>
      <c r="J145" s="49"/>
      <c r="K145" s="49"/>
      <c r="L145" s="71"/>
    </row>
    <row r="146" spans="10:12" ht="12" customHeight="1">
      <c r="J146" s="49"/>
      <c r="K146" s="49"/>
      <c r="L146" s="71"/>
    </row>
    <row r="147" spans="10:12" ht="12" customHeight="1">
      <c r="J147" s="49"/>
      <c r="K147" s="49"/>
      <c r="L147" s="71"/>
    </row>
    <row r="148" spans="10:12" ht="12" customHeight="1">
      <c r="J148" s="49"/>
      <c r="K148" s="49"/>
      <c r="L148" s="71"/>
    </row>
    <row r="149" spans="10:12" ht="12" customHeight="1">
      <c r="J149" s="49"/>
      <c r="K149" s="49"/>
      <c r="L149" s="71"/>
    </row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</sheetData>
  <sheetProtection/>
  <mergeCells count="12">
    <mergeCell ref="E14:E15"/>
    <mergeCell ref="A14:A15"/>
    <mergeCell ref="A1:F1"/>
    <mergeCell ref="A2:F2"/>
    <mergeCell ref="A4:D4"/>
    <mergeCell ref="A10:D10"/>
    <mergeCell ref="B6:E6"/>
    <mergeCell ref="B14:B15"/>
    <mergeCell ref="C14:C15"/>
    <mergeCell ref="A12:G12"/>
    <mergeCell ref="F14:G14"/>
    <mergeCell ref="D14:D15"/>
  </mergeCells>
  <printOptions horizontalCentered="1"/>
  <pageMargins left="0.5905511811023623" right="0.1968503937007874" top="0.5905511811023623" bottom="0.2755905511811024" header="0.5118110236220472" footer="0.5118110236220472"/>
  <pageSetup fitToHeight="1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031"/>
  <sheetViews>
    <sheetView view="pageBreakPreview" zoomScale="90" zoomScaleNormal="90" zoomScaleSheetLayoutView="90" zoomScalePageLayoutView="0" workbookViewId="0" topLeftCell="A1">
      <selection activeCell="D1027" sqref="D1027"/>
    </sheetView>
  </sheetViews>
  <sheetFormatPr defaultColWidth="9.00390625" defaultRowHeight="12.75" outlineLevelRow="7"/>
  <cols>
    <col min="1" max="1" width="81.25390625" style="57" customWidth="1"/>
    <col min="2" max="2" width="7.00390625" style="39" customWidth="1"/>
    <col min="3" max="3" width="8.625" style="39" customWidth="1"/>
    <col min="4" max="4" width="13.00390625" style="39" customWidth="1"/>
    <col min="5" max="5" width="6.375" style="39" customWidth="1"/>
    <col min="6" max="6" width="12.25390625" style="39" customWidth="1"/>
    <col min="7" max="7" width="11.625" style="39" customWidth="1"/>
    <col min="8" max="8" width="9.875" style="39" customWidth="1"/>
    <col min="9" max="9" width="6.75390625" style="39" customWidth="1"/>
    <col min="10" max="10" width="9.125" style="39" customWidth="1"/>
    <col min="11" max="11" width="10.75390625" style="39" bestFit="1" customWidth="1"/>
    <col min="12" max="16384" width="9.125" style="39" customWidth="1"/>
  </cols>
  <sheetData>
    <row r="1" spans="1:9" ht="15">
      <c r="A1" s="95"/>
      <c r="B1" s="95"/>
      <c r="C1" s="95"/>
      <c r="D1" s="95"/>
      <c r="E1" s="95"/>
      <c r="F1" s="95"/>
      <c r="G1" s="95"/>
      <c r="H1" s="95"/>
      <c r="I1" s="95"/>
    </row>
    <row r="2" spans="1:9" ht="15.75">
      <c r="A2" s="96" t="s">
        <v>203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153</v>
      </c>
      <c r="B3" s="97"/>
      <c r="C3" s="97"/>
      <c r="D3" s="97"/>
      <c r="E3" s="97"/>
      <c r="F3" s="97"/>
      <c r="G3" s="97"/>
      <c r="H3" s="97"/>
      <c r="I3" s="97"/>
    </row>
    <row r="4" spans="1:9" ht="12.75">
      <c r="A4" s="98" t="s">
        <v>140</v>
      </c>
      <c r="B4" s="92" t="s">
        <v>154</v>
      </c>
      <c r="C4" s="92" t="s">
        <v>177</v>
      </c>
      <c r="D4" s="92" t="s">
        <v>155</v>
      </c>
      <c r="E4" s="92" t="s">
        <v>156</v>
      </c>
      <c r="F4" s="92" t="s">
        <v>138</v>
      </c>
      <c r="G4" s="92" t="s">
        <v>139</v>
      </c>
      <c r="H4" s="94" t="s">
        <v>88</v>
      </c>
      <c r="I4" s="94"/>
    </row>
    <row r="5" spans="1:9" ht="38.25">
      <c r="A5" s="99"/>
      <c r="B5" s="93"/>
      <c r="C5" s="93"/>
      <c r="D5" s="93"/>
      <c r="E5" s="93"/>
      <c r="F5" s="93"/>
      <c r="G5" s="93"/>
      <c r="H5" s="41" t="s">
        <v>137</v>
      </c>
      <c r="I5" s="41" t="s">
        <v>70</v>
      </c>
    </row>
    <row r="6" spans="1:11" ht="25.5">
      <c r="A6" s="76" t="s">
        <v>52</v>
      </c>
      <c r="B6" s="75" t="s">
        <v>45</v>
      </c>
      <c r="C6" s="75" t="s">
        <v>53</v>
      </c>
      <c r="D6" s="75" t="s">
        <v>215</v>
      </c>
      <c r="E6" s="75" t="s">
        <v>142</v>
      </c>
      <c r="F6" s="77">
        <v>291751.0499</v>
      </c>
      <c r="G6" s="77">
        <v>182926.7971</v>
      </c>
      <c r="H6" s="79">
        <f>F6-G6</f>
        <v>108824.25279999999</v>
      </c>
      <c r="I6" s="45">
        <f>G6/F6*100</f>
        <v>62.699619131687655</v>
      </c>
      <c r="J6" s="40"/>
      <c r="K6" s="42"/>
    </row>
    <row r="7" spans="1:9" ht="12.75" outlineLevel="1">
      <c r="A7" s="76" t="s">
        <v>54</v>
      </c>
      <c r="B7" s="75" t="s">
        <v>45</v>
      </c>
      <c r="C7" s="75" t="s">
        <v>143</v>
      </c>
      <c r="D7" s="75" t="s">
        <v>215</v>
      </c>
      <c r="E7" s="75" t="s">
        <v>142</v>
      </c>
      <c r="F7" s="77">
        <v>80170.9031</v>
      </c>
      <c r="G7" s="77">
        <v>61934.2918</v>
      </c>
      <c r="H7" s="79">
        <f aca="true" t="shared" si="0" ref="H7:H70">F7-G7</f>
        <v>18236.611299999997</v>
      </c>
      <c r="I7" s="45">
        <f aca="true" t="shared" si="1" ref="I7:I70">G7/F7*100</f>
        <v>77.25283039751612</v>
      </c>
    </row>
    <row r="8" spans="1:9" ht="25.5" outlineLevel="2">
      <c r="A8" s="76" t="s">
        <v>63</v>
      </c>
      <c r="B8" s="75" t="s">
        <v>45</v>
      </c>
      <c r="C8" s="75" t="s">
        <v>145</v>
      </c>
      <c r="D8" s="75" t="s">
        <v>215</v>
      </c>
      <c r="E8" s="75" t="s">
        <v>142</v>
      </c>
      <c r="F8" s="77">
        <v>3230.4698</v>
      </c>
      <c r="G8" s="77">
        <v>2321.5827</v>
      </c>
      <c r="H8" s="79">
        <f t="shared" si="0"/>
        <v>908.8870999999999</v>
      </c>
      <c r="I8" s="45">
        <f t="shared" si="1"/>
        <v>71.86517267550373</v>
      </c>
    </row>
    <row r="9" spans="1:9" ht="25.5" outlineLevel="3">
      <c r="A9" s="76" t="s">
        <v>216</v>
      </c>
      <c r="B9" s="75" t="s">
        <v>45</v>
      </c>
      <c r="C9" s="75" t="s">
        <v>145</v>
      </c>
      <c r="D9" s="75" t="s">
        <v>217</v>
      </c>
      <c r="E9" s="75" t="s">
        <v>142</v>
      </c>
      <c r="F9" s="77">
        <v>3230.4698</v>
      </c>
      <c r="G9" s="77">
        <v>2321.5827</v>
      </c>
      <c r="H9" s="79">
        <f t="shared" si="0"/>
        <v>908.8870999999999</v>
      </c>
      <c r="I9" s="45">
        <f t="shared" si="1"/>
        <v>71.86517267550373</v>
      </c>
    </row>
    <row r="10" spans="1:9" ht="38.25" outlineLevel="4">
      <c r="A10" s="76" t="s">
        <v>218</v>
      </c>
      <c r="B10" s="75" t="s">
        <v>45</v>
      </c>
      <c r="C10" s="75" t="s">
        <v>145</v>
      </c>
      <c r="D10" s="75" t="s">
        <v>219</v>
      </c>
      <c r="E10" s="75" t="s">
        <v>142</v>
      </c>
      <c r="F10" s="77">
        <v>3230.4698</v>
      </c>
      <c r="G10" s="77">
        <v>2321.5827</v>
      </c>
      <c r="H10" s="79">
        <f t="shared" si="0"/>
        <v>908.8870999999999</v>
      </c>
      <c r="I10" s="45">
        <f t="shared" si="1"/>
        <v>71.86517267550373</v>
      </c>
    </row>
    <row r="11" spans="1:9" ht="38.25" outlineLevel="5">
      <c r="A11" s="76" t="s">
        <v>220</v>
      </c>
      <c r="B11" s="75" t="s">
        <v>45</v>
      </c>
      <c r="C11" s="75" t="s">
        <v>145</v>
      </c>
      <c r="D11" s="75" t="s">
        <v>221</v>
      </c>
      <c r="E11" s="75" t="s">
        <v>142</v>
      </c>
      <c r="F11" s="77">
        <v>2986.0698</v>
      </c>
      <c r="G11" s="77">
        <v>2138.2887</v>
      </c>
      <c r="H11" s="79">
        <f t="shared" si="0"/>
        <v>847.7811000000002</v>
      </c>
      <c r="I11" s="45">
        <f t="shared" si="1"/>
        <v>71.60879829399835</v>
      </c>
    </row>
    <row r="12" spans="1:9" ht="25.5" outlineLevel="6">
      <c r="A12" s="76" t="s">
        <v>845</v>
      </c>
      <c r="B12" s="75" t="s">
        <v>45</v>
      </c>
      <c r="C12" s="75" t="s">
        <v>145</v>
      </c>
      <c r="D12" s="75" t="s">
        <v>846</v>
      </c>
      <c r="E12" s="75" t="s">
        <v>142</v>
      </c>
      <c r="F12" s="77">
        <v>1665.0387</v>
      </c>
      <c r="G12" s="77">
        <v>1147.1043</v>
      </c>
      <c r="H12" s="79">
        <f t="shared" si="0"/>
        <v>517.9344000000001</v>
      </c>
      <c r="I12" s="45">
        <f t="shared" si="1"/>
        <v>68.89355184356975</v>
      </c>
    </row>
    <row r="13" spans="1:9" ht="38.25" outlineLevel="7">
      <c r="A13" s="76" t="s">
        <v>222</v>
      </c>
      <c r="B13" s="75" t="s">
        <v>45</v>
      </c>
      <c r="C13" s="75" t="s">
        <v>145</v>
      </c>
      <c r="D13" s="75" t="s">
        <v>846</v>
      </c>
      <c r="E13" s="75" t="s">
        <v>7</v>
      </c>
      <c r="F13" s="77">
        <v>1665.0387</v>
      </c>
      <c r="G13" s="77">
        <v>1147.1043</v>
      </c>
      <c r="H13" s="79">
        <f t="shared" si="0"/>
        <v>517.9344000000001</v>
      </c>
      <c r="I13" s="45">
        <f t="shared" si="1"/>
        <v>68.89355184356975</v>
      </c>
    </row>
    <row r="14" spans="1:9" ht="12.75" outlineLevel="7">
      <c r="A14" s="76" t="s">
        <v>223</v>
      </c>
      <c r="B14" s="75" t="s">
        <v>45</v>
      </c>
      <c r="C14" s="75" t="s">
        <v>145</v>
      </c>
      <c r="D14" s="75" t="s">
        <v>846</v>
      </c>
      <c r="E14" s="75" t="s">
        <v>8</v>
      </c>
      <c r="F14" s="77">
        <v>1665.0387</v>
      </c>
      <c r="G14" s="77">
        <v>1147.1043</v>
      </c>
      <c r="H14" s="79">
        <f t="shared" si="0"/>
        <v>517.9344000000001</v>
      </c>
      <c r="I14" s="45">
        <f t="shared" si="1"/>
        <v>68.89355184356975</v>
      </c>
    </row>
    <row r="15" spans="1:9" ht="12.75" outlineLevel="2">
      <c r="A15" s="76" t="s">
        <v>224</v>
      </c>
      <c r="B15" s="75" t="s">
        <v>45</v>
      </c>
      <c r="C15" s="75" t="s">
        <v>145</v>
      </c>
      <c r="D15" s="75" t="s">
        <v>846</v>
      </c>
      <c r="E15" s="75" t="s">
        <v>171</v>
      </c>
      <c r="F15" s="77">
        <v>1297.5626</v>
      </c>
      <c r="G15" s="77">
        <v>882.2555</v>
      </c>
      <c r="H15" s="79">
        <f t="shared" si="0"/>
        <v>415.3071</v>
      </c>
      <c r="I15" s="45">
        <f t="shared" si="1"/>
        <v>67.9932898805807</v>
      </c>
    </row>
    <row r="16" spans="1:9" ht="38.25" outlineLevel="3">
      <c r="A16" s="76" t="s">
        <v>225</v>
      </c>
      <c r="B16" s="75" t="s">
        <v>45</v>
      </c>
      <c r="C16" s="75" t="s">
        <v>145</v>
      </c>
      <c r="D16" s="75" t="s">
        <v>846</v>
      </c>
      <c r="E16" s="75" t="s">
        <v>226</v>
      </c>
      <c r="F16" s="77">
        <v>367.4761</v>
      </c>
      <c r="G16" s="77">
        <v>264.8488</v>
      </c>
      <c r="H16" s="79">
        <f t="shared" si="0"/>
        <v>102.62729999999999</v>
      </c>
      <c r="I16" s="45">
        <f t="shared" si="1"/>
        <v>72.07238783692327</v>
      </c>
    </row>
    <row r="17" spans="1:9" ht="25.5" outlineLevel="4">
      <c r="A17" s="76" t="s">
        <v>227</v>
      </c>
      <c r="B17" s="75" t="s">
        <v>45</v>
      </c>
      <c r="C17" s="75" t="s">
        <v>145</v>
      </c>
      <c r="D17" s="75" t="s">
        <v>228</v>
      </c>
      <c r="E17" s="75" t="s">
        <v>142</v>
      </c>
      <c r="F17" s="77">
        <v>813.835</v>
      </c>
      <c r="G17" s="77">
        <v>592.4156</v>
      </c>
      <c r="H17" s="79">
        <f t="shared" si="0"/>
        <v>221.4194</v>
      </c>
      <c r="I17" s="45">
        <f t="shared" si="1"/>
        <v>72.79308459331438</v>
      </c>
    </row>
    <row r="18" spans="1:9" ht="38.25" outlineLevel="5">
      <c r="A18" s="76" t="s">
        <v>222</v>
      </c>
      <c r="B18" s="75" t="s">
        <v>45</v>
      </c>
      <c r="C18" s="75" t="s">
        <v>145</v>
      </c>
      <c r="D18" s="75" t="s">
        <v>228</v>
      </c>
      <c r="E18" s="75" t="s">
        <v>7</v>
      </c>
      <c r="F18" s="77">
        <v>813.835</v>
      </c>
      <c r="G18" s="77">
        <v>592.4156</v>
      </c>
      <c r="H18" s="79">
        <f t="shared" si="0"/>
        <v>221.4194</v>
      </c>
      <c r="I18" s="45">
        <f t="shared" si="1"/>
        <v>72.79308459331438</v>
      </c>
    </row>
    <row r="19" spans="1:9" ht="12.75" outlineLevel="6">
      <c r="A19" s="76" t="s">
        <v>223</v>
      </c>
      <c r="B19" s="75" t="s">
        <v>45</v>
      </c>
      <c r="C19" s="75" t="s">
        <v>145</v>
      </c>
      <c r="D19" s="75" t="s">
        <v>228</v>
      </c>
      <c r="E19" s="75" t="s">
        <v>8</v>
      </c>
      <c r="F19" s="77">
        <v>813.835</v>
      </c>
      <c r="G19" s="77">
        <v>592.4156</v>
      </c>
      <c r="H19" s="79">
        <f t="shared" si="0"/>
        <v>221.4194</v>
      </c>
      <c r="I19" s="45">
        <f t="shared" si="1"/>
        <v>72.79308459331438</v>
      </c>
    </row>
    <row r="20" spans="1:9" ht="12.75" outlineLevel="7">
      <c r="A20" s="76" t="s">
        <v>224</v>
      </c>
      <c r="B20" s="75" t="s">
        <v>45</v>
      </c>
      <c r="C20" s="75" t="s">
        <v>145</v>
      </c>
      <c r="D20" s="75" t="s">
        <v>228</v>
      </c>
      <c r="E20" s="75" t="s">
        <v>171</v>
      </c>
      <c r="F20" s="77">
        <v>622.835</v>
      </c>
      <c r="G20" s="77">
        <v>457.1643</v>
      </c>
      <c r="H20" s="79">
        <f t="shared" si="0"/>
        <v>165.6707</v>
      </c>
      <c r="I20" s="45">
        <f t="shared" si="1"/>
        <v>73.40054749652796</v>
      </c>
    </row>
    <row r="21" spans="1:9" ht="38.25" outlineLevel="7">
      <c r="A21" s="76" t="s">
        <v>225</v>
      </c>
      <c r="B21" s="75" t="s">
        <v>45</v>
      </c>
      <c r="C21" s="75" t="s">
        <v>145</v>
      </c>
      <c r="D21" s="75" t="s">
        <v>228</v>
      </c>
      <c r="E21" s="75" t="s">
        <v>226</v>
      </c>
      <c r="F21" s="77">
        <v>191</v>
      </c>
      <c r="G21" s="77">
        <v>135.2513</v>
      </c>
      <c r="H21" s="79">
        <f t="shared" si="0"/>
        <v>55.748700000000014</v>
      </c>
      <c r="I21" s="45">
        <f t="shared" si="1"/>
        <v>70.81219895287958</v>
      </c>
    </row>
    <row r="22" spans="1:9" ht="25.5" outlineLevel="7">
      <c r="A22" s="76" t="s">
        <v>229</v>
      </c>
      <c r="B22" s="75" t="s">
        <v>45</v>
      </c>
      <c r="C22" s="75" t="s">
        <v>145</v>
      </c>
      <c r="D22" s="75" t="s">
        <v>230</v>
      </c>
      <c r="E22" s="75" t="s">
        <v>142</v>
      </c>
      <c r="F22" s="77">
        <v>193.6095</v>
      </c>
      <c r="G22" s="77">
        <v>85.1822</v>
      </c>
      <c r="H22" s="79">
        <f t="shared" si="0"/>
        <v>108.4273</v>
      </c>
      <c r="I22" s="45">
        <f t="shared" si="1"/>
        <v>43.99691130858764</v>
      </c>
    </row>
    <row r="23" spans="1:9" ht="25.5" outlineLevel="6">
      <c r="A23" s="76" t="s">
        <v>487</v>
      </c>
      <c r="B23" s="75" t="s">
        <v>45</v>
      </c>
      <c r="C23" s="75" t="s">
        <v>145</v>
      </c>
      <c r="D23" s="75" t="s">
        <v>230</v>
      </c>
      <c r="E23" s="75" t="s">
        <v>9</v>
      </c>
      <c r="F23" s="77">
        <v>183.7095</v>
      </c>
      <c r="G23" s="77">
        <v>76.1822</v>
      </c>
      <c r="H23" s="79">
        <f t="shared" si="0"/>
        <v>107.5273</v>
      </c>
      <c r="I23" s="45">
        <f t="shared" si="1"/>
        <v>41.46884075129484</v>
      </c>
    </row>
    <row r="24" spans="1:9" ht="25.5" outlineLevel="7">
      <c r="A24" s="76" t="s">
        <v>231</v>
      </c>
      <c r="B24" s="75" t="s">
        <v>45</v>
      </c>
      <c r="C24" s="75" t="s">
        <v>145</v>
      </c>
      <c r="D24" s="75" t="s">
        <v>230</v>
      </c>
      <c r="E24" s="75" t="s">
        <v>10</v>
      </c>
      <c r="F24" s="77">
        <v>183.7095</v>
      </c>
      <c r="G24" s="77">
        <v>76.1822</v>
      </c>
      <c r="H24" s="79">
        <f t="shared" si="0"/>
        <v>107.5273</v>
      </c>
      <c r="I24" s="45">
        <f t="shared" si="1"/>
        <v>41.46884075129484</v>
      </c>
    </row>
    <row r="25" spans="1:9" ht="25.5" outlineLevel="7">
      <c r="A25" s="76" t="s">
        <v>232</v>
      </c>
      <c r="B25" s="75" t="s">
        <v>45</v>
      </c>
      <c r="C25" s="75" t="s">
        <v>145</v>
      </c>
      <c r="D25" s="75" t="s">
        <v>230</v>
      </c>
      <c r="E25" s="75" t="s">
        <v>173</v>
      </c>
      <c r="F25" s="77">
        <v>62.7335</v>
      </c>
      <c r="G25" s="77">
        <v>40.436</v>
      </c>
      <c r="H25" s="79">
        <f t="shared" si="0"/>
        <v>22.2975</v>
      </c>
      <c r="I25" s="45">
        <f t="shared" si="1"/>
        <v>64.45678943467207</v>
      </c>
    </row>
    <row r="26" spans="1:9" ht="12.75" outlineLevel="4">
      <c r="A26" s="76" t="s">
        <v>687</v>
      </c>
      <c r="B26" s="75" t="s">
        <v>45</v>
      </c>
      <c r="C26" s="75" t="s">
        <v>145</v>
      </c>
      <c r="D26" s="75" t="s">
        <v>230</v>
      </c>
      <c r="E26" s="75" t="s">
        <v>174</v>
      </c>
      <c r="F26" s="77">
        <v>120.976</v>
      </c>
      <c r="G26" s="77">
        <v>35.7462</v>
      </c>
      <c r="H26" s="79">
        <f t="shared" si="0"/>
        <v>85.2298</v>
      </c>
      <c r="I26" s="45">
        <f t="shared" si="1"/>
        <v>29.548174844597273</v>
      </c>
    </row>
    <row r="27" spans="1:9" ht="12.75" outlineLevel="5">
      <c r="A27" s="76" t="s">
        <v>238</v>
      </c>
      <c r="B27" s="75" t="s">
        <v>45</v>
      </c>
      <c r="C27" s="75" t="s">
        <v>145</v>
      </c>
      <c r="D27" s="75" t="s">
        <v>230</v>
      </c>
      <c r="E27" s="75" t="s">
        <v>115</v>
      </c>
      <c r="F27" s="77">
        <v>9.9</v>
      </c>
      <c r="G27" s="77">
        <v>9</v>
      </c>
      <c r="H27" s="79">
        <f t="shared" si="0"/>
        <v>0.9000000000000004</v>
      </c>
      <c r="I27" s="45">
        <f t="shared" si="1"/>
        <v>90.9090909090909</v>
      </c>
    </row>
    <row r="28" spans="1:9" ht="12.75" outlineLevel="6">
      <c r="A28" s="76" t="s">
        <v>239</v>
      </c>
      <c r="B28" s="75" t="s">
        <v>45</v>
      </c>
      <c r="C28" s="75" t="s">
        <v>145</v>
      </c>
      <c r="D28" s="75" t="s">
        <v>230</v>
      </c>
      <c r="E28" s="75" t="s">
        <v>11</v>
      </c>
      <c r="F28" s="77">
        <v>9.9</v>
      </c>
      <c r="G28" s="77">
        <v>9</v>
      </c>
      <c r="H28" s="79">
        <f t="shared" si="0"/>
        <v>0.9000000000000004</v>
      </c>
      <c r="I28" s="45">
        <f t="shared" si="1"/>
        <v>90.9090909090909</v>
      </c>
    </row>
    <row r="29" spans="1:9" ht="12.75" outlineLevel="7">
      <c r="A29" s="76" t="s">
        <v>240</v>
      </c>
      <c r="B29" s="75" t="s">
        <v>45</v>
      </c>
      <c r="C29" s="75" t="s">
        <v>145</v>
      </c>
      <c r="D29" s="75" t="s">
        <v>230</v>
      </c>
      <c r="E29" s="75" t="s">
        <v>40</v>
      </c>
      <c r="F29" s="77">
        <v>9.9</v>
      </c>
      <c r="G29" s="77">
        <v>9</v>
      </c>
      <c r="H29" s="79">
        <f t="shared" si="0"/>
        <v>0.9000000000000004</v>
      </c>
      <c r="I29" s="45">
        <f t="shared" si="1"/>
        <v>90.9090909090909</v>
      </c>
    </row>
    <row r="30" spans="1:9" ht="63.75" outlineLevel="7">
      <c r="A30" s="76" t="s">
        <v>733</v>
      </c>
      <c r="B30" s="75" t="s">
        <v>45</v>
      </c>
      <c r="C30" s="75" t="s">
        <v>145</v>
      </c>
      <c r="D30" s="75" t="s">
        <v>734</v>
      </c>
      <c r="E30" s="75" t="s">
        <v>142</v>
      </c>
      <c r="F30" s="77">
        <v>269.165</v>
      </c>
      <c r="G30" s="77">
        <v>269.165</v>
      </c>
      <c r="H30" s="79">
        <f t="shared" si="0"/>
        <v>0</v>
      </c>
      <c r="I30" s="45">
        <f t="shared" si="1"/>
        <v>100</v>
      </c>
    </row>
    <row r="31" spans="1:9" ht="12.75" outlineLevel="2">
      <c r="A31" s="76" t="s">
        <v>388</v>
      </c>
      <c r="B31" s="75" t="s">
        <v>45</v>
      </c>
      <c r="C31" s="75" t="s">
        <v>145</v>
      </c>
      <c r="D31" s="75" t="s">
        <v>734</v>
      </c>
      <c r="E31" s="75" t="s">
        <v>4</v>
      </c>
      <c r="F31" s="77">
        <v>269.165</v>
      </c>
      <c r="G31" s="77">
        <v>269.165</v>
      </c>
      <c r="H31" s="79">
        <f t="shared" si="0"/>
        <v>0</v>
      </c>
      <c r="I31" s="45">
        <f t="shared" si="1"/>
        <v>100</v>
      </c>
    </row>
    <row r="32" spans="1:9" ht="25.5" outlineLevel="3">
      <c r="A32" s="76" t="s">
        <v>389</v>
      </c>
      <c r="B32" s="75" t="s">
        <v>45</v>
      </c>
      <c r="C32" s="75" t="s">
        <v>145</v>
      </c>
      <c r="D32" s="75" t="s">
        <v>734</v>
      </c>
      <c r="E32" s="75" t="s">
        <v>5</v>
      </c>
      <c r="F32" s="77">
        <v>269.165</v>
      </c>
      <c r="G32" s="77">
        <v>269.165</v>
      </c>
      <c r="H32" s="79">
        <f t="shared" si="0"/>
        <v>0</v>
      </c>
      <c r="I32" s="45">
        <f t="shared" si="1"/>
        <v>100</v>
      </c>
    </row>
    <row r="33" spans="1:9" ht="25.5" outlineLevel="4">
      <c r="A33" s="76" t="s">
        <v>390</v>
      </c>
      <c r="B33" s="75" t="s">
        <v>45</v>
      </c>
      <c r="C33" s="75" t="s">
        <v>145</v>
      </c>
      <c r="D33" s="75" t="s">
        <v>734</v>
      </c>
      <c r="E33" s="75" t="s">
        <v>206</v>
      </c>
      <c r="F33" s="77">
        <v>269.165</v>
      </c>
      <c r="G33" s="77">
        <v>269.165</v>
      </c>
      <c r="H33" s="79">
        <f t="shared" si="0"/>
        <v>0</v>
      </c>
      <c r="I33" s="45">
        <f t="shared" si="1"/>
        <v>100</v>
      </c>
    </row>
    <row r="34" spans="1:9" ht="38.25" outlineLevel="5">
      <c r="A34" s="76" t="s">
        <v>233</v>
      </c>
      <c r="B34" s="75" t="s">
        <v>45</v>
      </c>
      <c r="C34" s="75" t="s">
        <v>145</v>
      </c>
      <c r="D34" s="75" t="s">
        <v>234</v>
      </c>
      <c r="E34" s="75" t="s">
        <v>142</v>
      </c>
      <c r="F34" s="77">
        <v>44.4216</v>
      </c>
      <c r="G34" s="77">
        <v>44.4216</v>
      </c>
      <c r="H34" s="79">
        <f t="shared" si="0"/>
        <v>0</v>
      </c>
      <c r="I34" s="45">
        <f t="shared" si="1"/>
        <v>100</v>
      </c>
    </row>
    <row r="35" spans="1:9" ht="38.25" outlineLevel="6">
      <c r="A35" s="76" t="s">
        <v>222</v>
      </c>
      <c r="B35" s="75" t="s">
        <v>45</v>
      </c>
      <c r="C35" s="75" t="s">
        <v>145</v>
      </c>
      <c r="D35" s="75" t="s">
        <v>234</v>
      </c>
      <c r="E35" s="75" t="s">
        <v>7</v>
      </c>
      <c r="F35" s="77">
        <v>44.4216</v>
      </c>
      <c r="G35" s="77">
        <v>44.4216</v>
      </c>
      <c r="H35" s="79">
        <f t="shared" si="0"/>
        <v>0</v>
      </c>
      <c r="I35" s="45">
        <f t="shared" si="1"/>
        <v>100</v>
      </c>
    </row>
    <row r="36" spans="1:9" ht="12.75" outlineLevel="7">
      <c r="A36" s="76" t="s">
        <v>223</v>
      </c>
      <c r="B36" s="75" t="s">
        <v>45</v>
      </c>
      <c r="C36" s="75" t="s">
        <v>145</v>
      </c>
      <c r="D36" s="75" t="s">
        <v>234</v>
      </c>
      <c r="E36" s="75" t="s">
        <v>8</v>
      </c>
      <c r="F36" s="77">
        <v>44.4216</v>
      </c>
      <c r="G36" s="77">
        <v>44.4216</v>
      </c>
      <c r="H36" s="79">
        <f t="shared" si="0"/>
        <v>0</v>
      </c>
      <c r="I36" s="45">
        <f t="shared" si="1"/>
        <v>100</v>
      </c>
    </row>
    <row r="37" spans="1:9" ht="25.5" outlineLevel="7">
      <c r="A37" s="76" t="s">
        <v>486</v>
      </c>
      <c r="B37" s="75" t="s">
        <v>45</v>
      </c>
      <c r="C37" s="75" t="s">
        <v>145</v>
      </c>
      <c r="D37" s="75" t="s">
        <v>234</v>
      </c>
      <c r="E37" s="75" t="s">
        <v>172</v>
      </c>
      <c r="F37" s="77">
        <v>44.4216</v>
      </c>
      <c r="G37" s="77">
        <v>44.4216</v>
      </c>
      <c r="H37" s="79">
        <f t="shared" si="0"/>
        <v>0</v>
      </c>
      <c r="I37" s="45">
        <f t="shared" si="1"/>
        <v>100</v>
      </c>
    </row>
    <row r="38" spans="1:9" ht="25.5" outlineLevel="7">
      <c r="A38" s="76" t="s">
        <v>247</v>
      </c>
      <c r="B38" s="75" t="s">
        <v>45</v>
      </c>
      <c r="C38" s="75" t="s">
        <v>145</v>
      </c>
      <c r="D38" s="75" t="s">
        <v>248</v>
      </c>
      <c r="E38" s="75" t="s">
        <v>142</v>
      </c>
      <c r="F38" s="77">
        <v>244.4</v>
      </c>
      <c r="G38" s="77">
        <v>183.294</v>
      </c>
      <c r="H38" s="79">
        <f t="shared" si="0"/>
        <v>61.105999999999995</v>
      </c>
      <c r="I38" s="45">
        <f t="shared" si="1"/>
        <v>74.99754500818331</v>
      </c>
    </row>
    <row r="39" spans="1:9" ht="25.5" outlineLevel="6">
      <c r="A39" s="76" t="s">
        <v>249</v>
      </c>
      <c r="B39" s="75" t="s">
        <v>45</v>
      </c>
      <c r="C39" s="75" t="s">
        <v>145</v>
      </c>
      <c r="D39" s="75" t="s">
        <v>250</v>
      </c>
      <c r="E39" s="75" t="s">
        <v>142</v>
      </c>
      <c r="F39" s="77">
        <v>244.4</v>
      </c>
      <c r="G39" s="77">
        <v>183.294</v>
      </c>
      <c r="H39" s="79">
        <f t="shared" si="0"/>
        <v>61.105999999999995</v>
      </c>
      <c r="I39" s="45">
        <f t="shared" si="1"/>
        <v>74.99754500818331</v>
      </c>
    </row>
    <row r="40" spans="1:9" ht="12.75" outlineLevel="7">
      <c r="A40" s="76" t="s">
        <v>251</v>
      </c>
      <c r="B40" s="75" t="s">
        <v>45</v>
      </c>
      <c r="C40" s="75" t="s">
        <v>145</v>
      </c>
      <c r="D40" s="75" t="s">
        <v>250</v>
      </c>
      <c r="E40" s="75" t="s">
        <v>144</v>
      </c>
      <c r="F40" s="77">
        <v>244.4</v>
      </c>
      <c r="G40" s="77">
        <v>183.294</v>
      </c>
      <c r="H40" s="79">
        <f t="shared" si="0"/>
        <v>61.105999999999995</v>
      </c>
      <c r="I40" s="45">
        <f t="shared" si="1"/>
        <v>74.99754500818331</v>
      </c>
    </row>
    <row r="41" spans="1:9" ht="12.75" outlineLevel="7">
      <c r="A41" s="76" t="s">
        <v>252</v>
      </c>
      <c r="B41" s="75" t="s">
        <v>45</v>
      </c>
      <c r="C41" s="75" t="s">
        <v>145</v>
      </c>
      <c r="D41" s="75" t="s">
        <v>250</v>
      </c>
      <c r="E41" s="75" t="s">
        <v>184</v>
      </c>
      <c r="F41" s="77">
        <v>244.4</v>
      </c>
      <c r="G41" s="77">
        <v>183.294</v>
      </c>
      <c r="H41" s="79">
        <f t="shared" si="0"/>
        <v>61.105999999999995</v>
      </c>
      <c r="I41" s="45">
        <f t="shared" si="1"/>
        <v>74.99754500818331</v>
      </c>
    </row>
    <row r="42" spans="1:9" ht="38.25" outlineLevel="6">
      <c r="A42" s="76" t="s">
        <v>64</v>
      </c>
      <c r="B42" s="75" t="s">
        <v>45</v>
      </c>
      <c r="C42" s="75" t="s">
        <v>146</v>
      </c>
      <c r="D42" s="75" t="s">
        <v>215</v>
      </c>
      <c r="E42" s="75" t="s">
        <v>142</v>
      </c>
      <c r="F42" s="77">
        <v>35637.5764</v>
      </c>
      <c r="G42" s="77">
        <v>27423.711</v>
      </c>
      <c r="H42" s="79">
        <f t="shared" si="0"/>
        <v>8213.865399999999</v>
      </c>
      <c r="I42" s="45">
        <f t="shared" si="1"/>
        <v>76.95167228038548</v>
      </c>
    </row>
    <row r="43" spans="1:9" ht="25.5" outlineLevel="7">
      <c r="A43" s="76" t="s">
        <v>216</v>
      </c>
      <c r="B43" s="75" t="s">
        <v>45</v>
      </c>
      <c r="C43" s="75" t="s">
        <v>146</v>
      </c>
      <c r="D43" s="75" t="s">
        <v>217</v>
      </c>
      <c r="E43" s="75" t="s">
        <v>142</v>
      </c>
      <c r="F43" s="77">
        <v>35637.5764</v>
      </c>
      <c r="G43" s="77">
        <v>27423.711</v>
      </c>
      <c r="H43" s="79">
        <f t="shared" si="0"/>
        <v>8213.865399999999</v>
      </c>
      <c r="I43" s="45">
        <f t="shared" si="1"/>
        <v>76.95167228038548</v>
      </c>
    </row>
    <row r="44" spans="1:9" ht="38.25" outlineLevel="7">
      <c r="A44" s="76" t="s">
        <v>218</v>
      </c>
      <c r="B44" s="75" t="s">
        <v>45</v>
      </c>
      <c r="C44" s="75" t="s">
        <v>146</v>
      </c>
      <c r="D44" s="75" t="s">
        <v>219</v>
      </c>
      <c r="E44" s="75" t="s">
        <v>142</v>
      </c>
      <c r="F44" s="77">
        <v>35637.5764</v>
      </c>
      <c r="G44" s="77">
        <v>27423.711</v>
      </c>
      <c r="H44" s="79">
        <f t="shared" si="0"/>
        <v>8213.865399999999</v>
      </c>
      <c r="I44" s="45">
        <f t="shared" si="1"/>
        <v>76.95167228038548</v>
      </c>
    </row>
    <row r="45" spans="1:9" ht="38.25" outlineLevel="5">
      <c r="A45" s="76" t="s">
        <v>235</v>
      </c>
      <c r="B45" s="75" t="s">
        <v>45</v>
      </c>
      <c r="C45" s="75" t="s">
        <v>146</v>
      </c>
      <c r="D45" s="75" t="s">
        <v>236</v>
      </c>
      <c r="E45" s="75" t="s">
        <v>142</v>
      </c>
      <c r="F45" s="77">
        <v>35637.5764</v>
      </c>
      <c r="G45" s="77">
        <v>27423.711</v>
      </c>
      <c r="H45" s="79">
        <f t="shared" si="0"/>
        <v>8213.865399999999</v>
      </c>
      <c r="I45" s="45">
        <f t="shared" si="1"/>
        <v>76.95167228038548</v>
      </c>
    </row>
    <row r="46" spans="1:9" ht="12.75" outlineLevel="6">
      <c r="A46" s="76" t="s">
        <v>488</v>
      </c>
      <c r="B46" s="75" t="s">
        <v>45</v>
      </c>
      <c r="C46" s="75" t="s">
        <v>146</v>
      </c>
      <c r="D46" s="75" t="s">
        <v>241</v>
      </c>
      <c r="E46" s="75" t="s">
        <v>142</v>
      </c>
      <c r="F46" s="77">
        <v>2440.5957</v>
      </c>
      <c r="G46" s="77">
        <v>1574.4965</v>
      </c>
      <c r="H46" s="79">
        <f t="shared" si="0"/>
        <v>866.0991999999999</v>
      </c>
      <c r="I46" s="45">
        <f t="shared" si="1"/>
        <v>64.51279497050659</v>
      </c>
    </row>
    <row r="47" spans="1:9" ht="38.25" outlineLevel="7">
      <c r="A47" s="76" t="s">
        <v>222</v>
      </c>
      <c r="B47" s="75" t="s">
        <v>45</v>
      </c>
      <c r="C47" s="75" t="s">
        <v>146</v>
      </c>
      <c r="D47" s="75" t="s">
        <v>241</v>
      </c>
      <c r="E47" s="75" t="s">
        <v>7</v>
      </c>
      <c r="F47" s="77">
        <v>2440.5957</v>
      </c>
      <c r="G47" s="77">
        <v>1574.4965</v>
      </c>
      <c r="H47" s="79">
        <f t="shared" si="0"/>
        <v>866.0991999999999</v>
      </c>
      <c r="I47" s="45">
        <f t="shared" si="1"/>
        <v>64.51279497050659</v>
      </c>
    </row>
    <row r="48" spans="1:9" ht="12.75" outlineLevel="7">
      <c r="A48" s="76" t="s">
        <v>223</v>
      </c>
      <c r="B48" s="75" t="s">
        <v>45</v>
      </c>
      <c r="C48" s="75" t="s">
        <v>146</v>
      </c>
      <c r="D48" s="75" t="s">
        <v>241</v>
      </c>
      <c r="E48" s="75" t="s">
        <v>8</v>
      </c>
      <c r="F48" s="77">
        <v>2440.5957</v>
      </c>
      <c r="G48" s="77">
        <v>1574.4965</v>
      </c>
      <c r="H48" s="79">
        <f t="shared" si="0"/>
        <v>866.0991999999999</v>
      </c>
      <c r="I48" s="45">
        <f t="shared" si="1"/>
        <v>64.51279497050659</v>
      </c>
    </row>
    <row r="49" spans="1:9" ht="12.75" outlineLevel="7">
      <c r="A49" s="76" t="s">
        <v>224</v>
      </c>
      <c r="B49" s="75" t="s">
        <v>45</v>
      </c>
      <c r="C49" s="75" t="s">
        <v>146</v>
      </c>
      <c r="D49" s="75" t="s">
        <v>241</v>
      </c>
      <c r="E49" s="75" t="s">
        <v>171</v>
      </c>
      <c r="F49" s="77">
        <v>1874.4975</v>
      </c>
      <c r="G49" s="77">
        <v>1224.6518</v>
      </c>
      <c r="H49" s="79">
        <f t="shared" si="0"/>
        <v>649.8456999999999</v>
      </c>
      <c r="I49" s="45">
        <f t="shared" si="1"/>
        <v>65.33227171548643</v>
      </c>
    </row>
    <row r="50" spans="1:9" ht="38.25" outlineLevel="4">
      <c r="A50" s="76" t="s">
        <v>225</v>
      </c>
      <c r="B50" s="75" t="s">
        <v>45</v>
      </c>
      <c r="C50" s="75" t="s">
        <v>146</v>
      </c>
      <c r="D50" s="75" t="s">
        <v>241</v>
      </c>
      <c r="E50" s="75" t="s">
        <v>226</v>
      </c>
      <c r="F50" s="77">
        <v>566.0982</v>
      </c>
      <c r="G50" s="77">
        <v>349.8447</v>
      </c>
      <c r="H50" s="79">
        <f t="shared" si="0"/>
        <v>216.25350000000003</v>
      </c>
      <c r="I50" s="45">
        <f t="shared" si="1"/>
        <v>61.79929559924409</v>
      </c>
    </row>
    <row r="51" spans="1:9" ht="12.75" outlineLevel="5">
      <c r="A51" s="76" t="s">
        <v>242</v>
      </c>
      <c r="B51" s="75" t="s">
        <v>45</v>
      </c>
      <c r="C51" s="75" t="s">
        <v>146</v>
      </c>
      <c r="D51" s="75" t="s">
        <v>243</v>
      </c>
      <c r="E51" s="75" t="s">
        <v>142</v>
      </c>
      <c r="F51" s="77">
        <v>14.893</v>
      </c>
      <c r="G51" s="77">
        <v>6.3868</v>
      </c>
      <c r="H51" s="79">
        <f t="shared" si="0"/>
        <v>8.5062</v>
      </c>
      <c r="I51" s="45">
        <f t="shared" si="1"/>
        <v>42.884576646746794</v>
      </c>
    </row>
    <row r="52" spans="1:9" ht="38.25" outlineLevel="6">
      <c r="A52" s="76" t="s">
        <v>222</v>
      </c>
      <c r="B52" s="75" t="s">
        <v>45</v>
      </c>
      <c r="C52" s="75" t="s">
        <v>146</v>
      </c>
      <c r="D52" s="75" t="s">
        <v>243</v>
      </c>
      <c r="E52" s="75" t="s">
        <v>7</v>
      </c>
      <c r="F52" s="77">
        <v>11.149</v>
      </c>
      <c r="G52" s="77">
        <v>2.6428</v>
      </c>
      <c r="H52" s="79">
        <f t="shared" si="0"/>
        <v>8.5062</v>
      </c>
      <c r="I52" s="45">
        <f t="shared" si="1"/>
        <v>23.70436810476276</v>
      </c>
    </row>
    <row r="53" spans="1:9" ht="12.75" outlineLevel="7">
      <c r="A53" s="76" t="s">
        <v>223</v>
      </c>
      <c r="B53" s="75" t="s">
        <v>45</v>
      </c>
      <c r="C53" s="75" t="s">
        <v>146</v>
      </c>
      <c r="D53" s="75" t="s">
        <v>243</v>
      </c>
      <c r="E53" s="75" t="s">
        <v>8</v>
      </c>
      <c r="F53" s="77">
        <v>11.149</v>
      </c>
      <c r="G53" s="77">
        <v>2.6428</v>
      </c>
      <c r="H53" s="79">
        <f t="shared" si="0"/>
        <v>8.5062</v>
      </c>
      <c r="I53" s="45">
        <f t="shared" si="1"/>
        <v>23.70436810476276</v>
      </c>
    </row>
    <row r="54" spans="1:9" ht="25.5" outlineLevel="7">
      <c r="A54" s="76" t="s">
        <v>486</v>
      </c>
      <c r="B54" s="75" t="s">
        <v>45</v>
      </c>
      <c r="C54" s="75" t="s">
        <v>146</v>
      </c>
      <c r="D54" s="75" t="s">
        <v>243</v>
      </c>
      <c r="E54" s="75" t="s">
        <v>172</v>
      </c>
      <c r="F54" s="77">
        <v>11.149</v>
      </c>
      <c r="G54" s="77">
        <v>2.6428</v>
      </c>
      <c r="H54" s="79">
        <f t="shared" si="0"/>
        <v>8.5062</v>
      </c>
      <c r="I54" s="45">
        <f t="shared" si="1"/>
        <v>23.70436810476276</v>
      </c>
    </row>
    <row r="55" spans="1:9" ht="25.5" outlineLevel="2">
      <c r="A55" s="76" t="s">
        <v>487</v>
      </c>
      <c r="B55" s="75" t="s">
        <v>45</v>
      </c>
      <c r="C55" s="75" t="s">
        <v>146</v>
      </c>
      <c r="D55" s="75" t="s">
        <v>243</v>
      </c>
      <c r="E55" s="75" t="s">
        <v>9</v>
      </c>
      <c r="F55" s="77">
        <v>3.744</v>
      </c>
      <c r="G55" s="77">
        <v>3.744</v>
      </c>
      <c r="H55" s="79">
        <f t="shared" si="0"/>
        <v>0</v>
      </c>
      <c r="I55" s="45">
        <f t="shared" si="1"/>
        <v>100</v>
      </c>
    </row>
    <row r="56" spans="1:9" ht="25.5" outlineLevel="3">
      <c r="A56" s="76" t="s">
        <v>231</v>
      </c>
      <c r="B56" s="75" t="s">
        <v>45</v>
      </c>
      <c r="C56" s="75" t="s">
        <v>146</v>
      </c>
      <c r="D56" s="75" t="s">
        <v>243</v>
      </c>
      <c r="E56" s="75" t="s">
        <v>10</v>
      </c>
      <c r="F56" s="77">
        <v>3.744</v>
      </c>
      <c r="G56" s="77">
        <v>3.744</v>
      </c>
      <c r="H56" s="79">
        <f t="shared" si="0"/>
        <v>0</v>
      </c>
      <c r="I56" s="45">
        <f t="shared" si="1"/>
        <v>100</v>
      </c>
    </row>
    <row r="57" spans="1:9" ht="12.75" outlineLevel="4">
      <c r="A57" s="76" t="s">
        <v>687</v>
      </c>
      <c r="B57" s="75" t="s">
        <v>45</v>
      </c>
      <c r="C57" s="75" t="s">
        <v>146</v>
      </c>
      <c r="D57" s="75" t="s">
        <v>243</v>
      </c>
      <c r="E57" s="75" t="s">
        <v>174</v>
      </c>
      <c r="F57" s="77">
        <v>3.744</v>
      </c>
      <c r="G57" s="77">
        <v>3.744</v>
      </c>
      <c r="H57" s="79">
        <f t="shared" si="0"/>
        <v>0</v>
      </c>
      <c r="I57" s="45">
        <f t="shared" si="1"/>
        <v>100</v>
      </c>
    </row>
    <row r="58" spans="1:9" ht="25.5" outlineLevel="5">
      <c r="A58" s="76" t="s">
        <v>227</v>
      </c>
      <c r="B58" s="75" t="s">
        <v>45</v>
      </c>
      <c r="C58" s="75" t="s">
        <v>146</v>
      </c>
      <c r="D58" s="75" t="s">
        <v>244</v>
      </c>
      <c r="E58" s="75" t="s">
        <v>142</v>
      </c>
      <c r="F58" s="77">
        <v>28969.9478</v>
      </c>
      <c r="G58" s="77">
        <v>23207.403</v>
      </c>
      <c r="H58" s="79">
        <f t="shared" si="0"/>
        <v>5762.544800000003</v>
      </c>
      <c r="I58" s="45">
        <f t="shared" si="1"/>
        <v>80.1085426878125</v>
      </c>
    </row>
    <row r="59" spans="1:9" ht="38.25" outlineLevel="6">
      <c r="A59" s="76" t="s">
        <v>222</v>
      </c>
      <c r="B59" s="75" t="s">
        <v>45</v>
      </c>
      <c r="C59" s="75" t="s">
        <v>146</v>
      </c>
      <c r="D59" s="75" t="s">
        <v>244</v>
      </c>
      <c r="E59" s="75" t="s">
        <v>7</v>
      </c>
      <c r="F59" s="77">
        <v>28969.9478</v>
      </c>
      <c r="G59" s="77">
        <v>23207.403</v>
      </c>
      <c r="H59" s="79">
        <f t="shared" si="0"/>
        <v>5762.544800000003</v>
      </c>
      <c r="I59" s="45">
        <f t="shared" si="1"/>
        <v>80.1085426878125</v>
      </c>
    </row>
    <row r="60" spans="1:9" ht="12.75" outlineLevel="7">
      <c r="A60" s="76" t="s">
        <v>223</v>
      </c>
      <c r="B60" s="75" t="s">
        <v>45</v>
      </c>
      <c r="C60" s="75" t="s">
        <v>146</v>
      </c>
      <c r="D60" s="75" t="s">
        <v>244</v>
      </c>
      <c r="E60" s="75" t="s">
        <v>8</v>
      </c>
      <c r="F60" s="77">
        <v>28969.9478</v>
      </c>
      <c r="G60" s="77">
        <v>23207.403</v>
      </c>
      <c r="H60" s="79">
        <f t="shared" si="0"/>
        <v>5762.544800000003</v>
      </c>
      <c r="I60" s="45">
        <f t="shared" si="1"/>
        <v>80.1085426878125</v>
      </c>
    </row>
    <row r="61" spans="1:9" ht="12.75" outlineLevel="2">
      <c r="A61" s="76" t="s">
        <v>224</v>
      </c>
      <c r="B61" s="75" t="s">
        <v>45</v>
      </c>
      <c r="C61" s="75" t="s">
        <v>146</v>
      </c>
      <c r="D61" s="75" t="s">
        <v>244</v>
      </c>
      <c r="E61" s="75" t="s">
        <v>171</v>
      </c>
      <c r="F61" s="77">
        <v>22126.4645</v>
      </c>
      <c r="G61" s="77">
        <v>17871.1559</v>
      </c>
      <c r="H61" s="79">
        <f t="shared" si="0"/>
        <v>4255.308599999997</v>
      </c>
      <c r="I61" s="45">
        <f t="shared" si="1"/>
        <v>80.76823977007264</v>
      </c>
    </row>
    <row r="62" spans="1:9" ht="38.25" outlineLevel="3">
      <c r="A62" s="76" t="s">
        <v>225</v>
      </c>
      <c r="B62" s="75" t="s">
        <v>45</v>
      </c>
      <c r="C62" s="75" t="s">
        <v>146</v>
      </c>
      <c r="D62" s="75" t="s">
        <v>244</v>
      </c>
      <c r="E62" s="75" t="s">
        <v>226</v>
      </c>
      <c r="F62" s="77">
        <v>6843.4833</v>
      </c>
      <c r="G62" s="77">
        <v>5336.2471</v>
      </c>
      <c r="H62" s="79">
        <f t="shared" si="0"/>
        <v>1507.2362000000003</v>
      </c>
      <c r="I62" s="45">
        <f t="shared" si="1"/>
        <v>77.97559906371072</v>
      </c>
    </row>
    <row r="63" spans="1:9" ht="25.5" outlineLevel="4">
      <c r="A63" s="76" t="s">
        <v>229</v>
      </c>
      <c r="B63" s="75" t="s">
        <v>45</v>
      </c>
      <c r="C63" s="75" t="s">
        <v>146</v>
      </c>
      <c r="D63" s="75" t="s">
        <v>237</v>
      </c>
      <c r="E63" s="75" t="s">
        <v>142</v>
      </c>
      <c r="F63" s="77">
        <v>1222.0263</v>
      </c>
      <c r="G63" s="77">
        <v>736.1658</v>
      </c>
      <c r="H63" s="79">
        <f t="shared" si="0"/>
        <v>485.8605</v>
      </c>
      <c r="I63" s="45">
        <f t="shared" si="1"/>
        <v>60.241403969783626</v>
      </c>
    </row>
    <row r="64" spans="1:9" ht="38.25" outlineLevel="5">
      <c r="A64" s="76" t="s">
        <v>222</v>
      </c>
      <c r="B64" s="75" t="s">
        <v>45</v>
      </c>
      <c r="C64" s="75" t="s">
        <v>146</v>
      </c>
      <c r="D64" s="75" t="s">
        <v>237</v>
      </c>
      <c r="E64" s="75" t="s">
        <v>7</v>
      </c>
      <c r="F64" s="77">
        <v>20.47</v>
      </c>
      <c r="G64" s="77">
        <v>18.97</v>
      </c>
      <c r="H64" s="79">
        <f t="shared" si="0"/>
        <v>1.5</v>
      </c>
      <c r="I64" s="45">
        <f t="shared" si="1"/>
        <v>92.67220322423057</v>
      </c>
    </row>
    <row r="65" spans="1:9" ht="12.75" outlineLevel="6">
      <c r="A65" s="76" t="s">
        <v>223</v>
      </c>
      <c r="B65" s="75" t="s">
        <v>45</v>
      </c>
      <c r="C65" s="75" t="s">
        <v>146</v>
      </c>
      <c r="D65" s="75" t="s">
        <v>237</v>
      </c>
      <c r="E65" s="75" t="s">
        <v>8</v>
      </c>
      <c r="F65" s="77">
        <v>20.47</v>
      </c>
      <c r="G65" s="77">
        <v>18.97</v>
      </c>
      <c r="H65" s="79">
        <f t="shared" si="0"/>
        <v>1.5</v>
      </c>
      <c r="I65" s="45">
        <f t="shared" si="1"/>
        <v>92.67220322423057</v>
      </c>
    </row>
    <row r="66" spans="1:9" ht="25.5" outlineLevel="7">
      <c r="A66" s="76" t="s">
        <v>486</v>
      </c>
      <c r="B66" s="75" t="s">
        <v>45</v>
      </c>
      <c r="C66" s="75" t="s">
        <v>146</v>
      </c>
      <c r="D66" s="75" t="s">
        <v>237</v>
      </c>
      <c r="E66" s="75" t="s">
        <v>172</v>
      </c>
      <c r="F66" s="77">
        <v>20.47</v>
      </c>
      <c r="G66" s="77">
        <v>18.97</v>
      </c>
      <c r="H66" s="79">
        <f t="shared" si="0"/>
        <v>1.5</v>
      </c>
      <c r="I66" s="45">
        <f t="shared" si="1"/>
        <v>92.67220322423057</v>
      </c>
    </row>
    <row r="67" spans="1:9" ht="25.5" outlineLevel="7">
      <c r="A67" s="76" t="s">
        <v>487</v>
      </c>
      <c r="B67" s="75" t="s">
        <v>45</v>
      </c>
      <c r="C67" s="75" t="s">
        <v>146</v>
      </c>
      <c r="D67" s="75" t="s">
        <v>237</v>
      </c>
      <c r="E67" s="75" t="s">
        <v>9</v>
      </c>
      <c r="F67" s="77">
        <v>1094.5563</v>
      </c>
      <c r="G67" s="77">
        <v>655.8378</v>
      </c>
      <c r="H67" s="79">
        <f t="shared" si="0"/>
        <v>438.71849999999995</v>
      </c>
      <c r="I67" s="45">
        <f t="shared" si="1"/>
        <v>59.91814217322581</v>
      </c>
    </row>
    <row r="68" spans="1:9" ht="25.5" outlineLevel="3">
      <c r="A68" s="76" t="s">
        <v>231</v>
      </c>
      <c r="B68" s="75" t="s">
        <v>45</v>
      </c>
      <c r="C68" s="75" t="s">
        <v>146</v>
      </c>
      <c r="D68" s="75" t="s">
        <v>237</v>
      </c>
      <c r="E68" s="75" t="s">
        <v>10</v>
      </c>
      <c r="F68" s="77">
        <v>1094.5563</v>
      </c>
      <c r="G68" s="77">
        <v>655.8378</v>
      </c>
      <c r="H68" s="79">
        <f t="shared" si="0"/>
        <v>438.71849999999995</v>
      </c>
      <c r="I68" s="45">
        <f t="shared" si="1"/>
        <v>59.91814217322581</v>
      </c>
    </row>
    <row r="69" spans="1:9" ht="25.5" outlineLevel="4">
      <c r="A69" s="76" t="s">
        <v>232</v>
      </c>
      <c r="B69" s="75" t="s">
        <v>45</v>
      </c>
      <c r="C69" s="75" t="s">
        <v>146</v>
      </c>
      <c r="D69" s="75" t="s">
        <v>237</v>
      </c>
      <c r="E69" s="75" t="s">
        <v>173</v>
      </c>
      <c r="F69" s="77">
        <v>723.1913</v>
      </c>
      <c r="G69" s="77">
        <v>473.8207</v>
      </c>
      <c r="H69" s="79">
        <f t="shared" si="0"/>
        <v>249.37059999999997</v>
      </c>
      <c r="I69" s="45">
        <f t="shared" si="1"/>
        <v>65.51803098295017</v>
      </c>
    </row>
    <row r="70" spans="1:9" ht="12.75" outlineLevel="5">
      <c r="A70" s="76" t="s">
        <v>687</v>
      </c>
      <c r="B70" s="75" t="s">
        <v>45</v>
      </c>
      <c r="C70" s="75" t="s">
        <v>146</v>
      </c>
      <c r="D70" s="75" t="s">
        <v>237</v>
      </c>
      <c r="E70" s="75" t="s">
        <v>174</v>
      </c>
      <c r="F70" s="77">
        <v>371.365</v>
      </c>
      <c r="G70" s="77">
        <v>182.0171</v>
      </c>
      <c r="H70" s="79">
        <f t="shared" si="0"/>
        <v>189.3479</v>
      </c>
      <c r="I70" s="45">
        <f t="shared" si="1"/>
        <v>49.012992608350274</v>
      </c>
    </row>
    <row r="71" spans="1:9" ht="12.75" outlineLevel="6">
      <c r="A71" s="76" t="s">
        <v>388</v>
      </c>
      <c r="B71" s="75" t="s">
        <v>45</v>
      </c>
      <c r="C71" s="75" t="s">
        <v>146</v>
      </c>
      <c r="D71" s="75" t="s">
        <v>237</v>
      </c>
      <c r="E71" s="75" t="s">
        <v>4</v>
      </c>
      <c r="F71" s="77">
        <v>27</v>
      </c>
      <c r="G71" s="77">
        <v>0</v>
      </c>
      <c r="H71" s="79">
        <f aca="true" t="shared" si="2" ref="H71:H134">F71-G71</f>
        <v>27</v>
      </c>
      <c r="I71" s="45">
        <f aca="true" t="shared" si="3" ref="I71:I134">G71/F71*100</f>
        <v>0</v>
      </c>
    </row>
    <row r="72" spans="1:9" ht="12.75" outlineLevel="7">
      <c r="A72" s="76" t="s">
        <v>679</v>
      </c>
      <c r="B72" s="75" t="s">
        <v>45</v>
      </c>
      <c r="C72" s="75" t="s">
        <v>146</v>
      </c>
      <c r="D72" s="75" t="s">
        <v>237</v>
      </c>
      <c r="E72" s="75" t="s">
        <v>680</v>
      </c>
      <c r="F72" s="77">
        <v>27</v>
      </c>
      <c r="G72" s="77">
        <v>0</v>
      </c>
      <c r="H72" s="79">
        <f t="shared" si="2"/>
        <v>27</v>
      </c>
      <c r="I72" s="45">
        <f t="shared" si="3"/>
        <v>0</v>
      </c>
    </row>
    <row r="73" spans="1:9" ht="12.75" outlineLevel="7">
      <c r="A73" s="76" t="s">
        <v>238</v>
      </c>
      <c r="B73" s="75" t="s">
        <v>45</v>
      </c>
      <c r="C73" s="75" t="s">
        <v>146</v>
      </c>
      <c r="D73" s="75" t="s">
        <v>237</v>
      </c>
      <c r="E73" s="75" t="s">
        <v>115</v>
      </c>
      <c r="F73" s="77">
        <v>80</v>
      </c>
      <c r="G73" s="77">
        <v>61.358</v>
      </c>
      <c r="H73" s="79">
        <f t="shared" si="2"/>
        <v>18.642000000000003</v>
      </c>
      <c r="I73" s="45">
        <f t="shared" si="3"/>
        <v>76.69749999999999</v>
      </c>
    </row>
    <row r="74" spans="1:9" ht="12.75" outlineLevel="7">
      <c r="A74" s="76" t="s">
        <v>239</v>
      </c>
      <c r="B74" s="75" t="s">
        <v>45</v>
      </c>
      <c r="C74" s="75" t="s">
        <v>146</v>
      </c>
      <c r="D74" s="75" t="s">
        <v>237</v>
      </c>
      <c r="E74" s="75" t="s">
        <v>11</v>
      </c>
      <c r="F74" s="77">
        <v>80</v>
      </c>
      <c r="G74" s="77">
        <v>61.358</v>
      </c>
      <c r="H74" s="79">
        <f t="shared" si="2"/>
        <v>18.642000000000003</v>
      </c>
      <c r="I74" s="45">
        <f t="shared" si="3"/>
        <v>76.69749999999999</v>
      </c>
    </row>
    <row r="75" spans="1:9" ht="12.75" outlineLevel="6">
      <c r="A75" s="76" t="s">
        <v>245</v>
      </c>
      <c r="B75" s="75" t="s">
        <v>45</v>
      </c>
      <c r="C75" s="75" t="s">
        <v>146</v>
      </c>
      <c r="D75" s="75" t="s">
        <v>237</v>
      </c>
      <c r="E75" s="75" t="s">
        <v>175</v>
      </c>
      <c r="F75" s="77">
        <v>29.5</v>
      </c>
      <c r="G75" s="77">
        <v>11.108</v>
      </c>
      <c r="H75" s="79">
        <f t="shared" si="2"/>
        <v>18.392</v>
      </c>
      <c r="I75" s="45">
        <f t="shared" si="3"/>
        <v>37.6542372881356</v>
      </c>
    </row>
    <row r="76" spans="1:9" ht="12.75" outlineLevel="7">
      <c r="A76" s="76" t="s">
        <v>240</v>
      </c>
      <c r="B76" s="75" t="s">
        <v>45</v>
      </c>
      <c r="C76" s="75" t="s">
        <v>146</v>
      </c>
      <c r="D76" s="75" t="s">
        <v>237</v>
      </c>
      <c r="E76" s="75" t="s">
        <v>40</v>
      </c>
      <c r="F76" s="77">
        <v>50.5</v>
      </c>
      <c r="G76" s="77">
        <v>50.25</v>
      </c>
      <c r="H76" s="79">
        <f t="shared" si="2"/>
        <v>0.25</v>
      </c>
      <c r="I76" s="45">
        <f t="shared" si="3"/>
        <v>99.5049504950495</v>
      </c>
    </row>
    <row r="77" spans="1:9" ht="63.75" outlineLevel="7">
      <c r="A77" s="76" t="s">
        <v>733</v>
      </c>
      <c r="B77" s="75" t="s">
        <v>45</v>
      </c>
      <c r="C77" s="75" t="s">
        <v>146</v>
      </c>
      <c r="D77" s="75" t="s">
        <v>946</v>
      </c>
      <c r="E77" s="75" t="s">
        <v>142</v>
      </c>
      <c r="F77" s="77">
        <v>558.455</v>
      </c>
      <c r="G77" s="77">
        <v>431.1022</v>
      </c>
      <c r="H77" s="79">
        <f t="shared" si="2"/>
        <v>127.35280000000006</v>
      </c>
      <c r="I77" s="45">
        <f t="shared" si="3"/>
        <v>77.1955126196381</v>
      </c>
    </row>
    <row r="78" spans="1:9" ht="38.25" outlineLevel="7">
      <c r="A78" s="76" t="s">
        <v>222</v>
      </c>
      <c r="B78" s="75" t="s">
        <v>45</v>
      </c>
      <c r="C78" s="75" t="s">
        <v>146</v>
      </c>
      <c r="D78" s="75" t="s">
        <v>946</v>
      </c>
      <c r="E78" s="75" t="s">
        <v>7</v>
      </c>
      <c r="F78" s="77">
        <v>320.7961</v>
      </c>
      <c r="G78" s="77">
        <v>315.0362</v>
      </c>
      <c r="H78" s="79">
        <f t="shared" si="2"/>
        <v>5.759900000000016</v>
      </c>
      <c r="I78" s="45">
        <f t="shared" si="3"/>
        <v>98.20449812201582</v>
      </c>
    </row>
    <row r="79" spans="1:9" ht="12.75" outlineLevel="6">
      <c r="A79" s="76" t="s">
        <v>223</v>
      </c>
      <c r="B79" s="75" t="s">
        <v>45</v>
      </c>
      <c r="C79" s="75" t="s">
        <v>146</v>
      </c>
      <c r="D79" s="75" t="s">
        <v>946</v>
      </c>
      <c r="E79" s="75" t="s">
        <v>8</v>
      </c>
      <c r="F79" s="77">
        <v>320.7961</v>
      </c>
      <c r="G79" s="77">
        <v>315.0362</v>
      </c>
      <c r="H79" s="79">
        <f t="shared" si="2"/>
        <v>5.759900000000016</v>
      </c>
      <c r="I79" s="45">
        <f t="shared" si="3"/>
        <v>98.20449812201582</v>
      </c>
    </row>
    <row r="80" spans="1:9" ht="12.75" outlineLevel="7">
      <c r="A80" s="76" t="s">
        <v>224</v>
      </c>
      <c r="B80" s="75" t="s">
        <v>45</v>
      </c>
      <c r="C80" s="75" t="s">
        <v>146</v>
      </c>
      <c r="D80" s="75" t="s">
        <v>946</v>
      </c>
      <c r="E80" s="75" t="s">
        <v>171</v>
      </c>
      <c r="F80" s="77">
        <v>320.7961</v>
      </c>
      <c r="G80" s="77">
        <v>315.0362</v>
      </c>
      <c r="H80" s="79">
        <f t="shared" si="2"/>
        <v>5.759900000000016</v>
      </c>
      <c r="I80" s="45">
        <f t="shared" si="3"/>
        <v>98.20449812201582</v>
      </c>
    </row>
    <row r="81" spans="1:9" ht="12.75" outlineLevel="7">
      <c r="A81" s="76" t="s">
        <v>388</v>
      </c>
      <c r="B81" s="75" t="s">
        <v>45</v>
      </c>
      <c r="C81" s="75" t="s">
        <v>146</v>
      </c>
      <c r="D81" s="75" t="s">
        <v>946</v>
      </c>
      <c r="E81" s="75" t="s">
        <v>4</v>
      </c>
      <c r="F81" s="77">
        <v>237.6589</v>
      </c>
      <c r="G81" s="77">
        <v>116.066</v>
      </c>
      <c r="H81" s="79">
        <f t="shared" si="2"/>
        <v>121.59289999999999</v>
      </c>
      <c r="I81" s="45">
        <f t="shared" si="3"/>
        <v>48.83722006623779</v>
      </c>
    </row>
    <row r="82" spans="1:9" ht="25.5" outlineLevel="3">
      <c r="A82" s="76" t="s">
        <v>389</v>
      </c>
      <c r="B82" s="75" t="s">
        <v>45</v>
      </c>
      <c r="C82" s="75" t="s">
        <v>146</v>
      </c>
      <c r="D82" s="75" t="s">
        <v>946</v>
      </c>
      <c r="E82" s="75" t="s">
        <v>5</v>
      </c>
      <c r="F82" s="77">
        <v>237.6589</v>
      </c>
      <c r="G82" s="77">
        <v>116.066</v>
      </c>
      <c r="H82" s="79">
        <f t="shared" si="2"/>
        <v>121.59289999999999</v>
      </c>
      <c r="I82" s="45">
        <f t="shared" si="3"/>
        <v>48.83722006623779</v>
      </c>
    </row>
    <row r="83" spans="1:9" ht="25.5" outlineLevel="4">
      <c r="A83" s="76" t="s">
        <v>390</v>
      </c>
      <c r="B83" s="75" t="s">
        <v>45</v>
      </c>
      <c r="C83" s="75" t="s">
        <v>146</v>
      </c>
      <c r="D83" s="75" t="s">
        <v>946</v>
      </c>
      <c r="E83" s="75" t="s">
        <v>206</v>
      </c>
      <c r="F83" s="77">
        <v>237.6589</v>
      </c>
      <c r="G83" s="77">
        <v>116.066</v>
      </c>
      <c r="H83" s="79">
        <f t="shared" si="2"/>
        <v>121.59289999999999</v>
      </c>
      <c r="I83" s="45">
        <f t="shared" si="3"/>
        <v>48.83722006623779</v>
      </c>
    </row>
    <row r="84" spans="1:9" ht="38.25" outlineLevel="5">
      <c r="A84" s="76" t="s">
        <v>233</v>
      </c>
      <c r="B84" s="75" t="s">
        <v>45</v>
      </c>
      <c r="C84" s="75" t="s">
        <v>146</v>
      </c>
      <c r="D84" s="75" t="s">
        <v>246</v>
      </c>
      <c r="E84" s="75" t="s">
        <v>142</v>
      </c>
      <c r="F84" s="77">
        <v>651</v>
      </c>
      <c r="G84" s="77">
        <v>591.17</v>
      </c>
      <c r="H84" s="79">
        <f t="shared" si="2"/>
        <v>59.83000000000004</v>
      </c>
      <c r="I84" s="45">
        <f t="shared" si="3"/>
        <v>90.80952380952381</v>
      </c>
    </row>
    <row r="85" spans="1:9" ht="38.25" outlineLevel="6">
      <c r="A85" s="76" t="s">
        <v>222</v>
      </c>
      <c r="B85" s="75" t="s">
        <v>45</v>
      </c>
      <c r="C85" s="75" t="s">
        <v>146</v>
      </c>
      <c r="D85" s="75" t="s">
        <v>246</v>
      </c>
      <c r="E85" s="75" t="s">
        <v>7</v>
      </c>
      <c r="F85" s="77">
        <v>650.5</v>
      </c>
      <c r="G85" s="77">
        <v>591.0641</v>
      </c>
      <c r="H85" s="79">
        <f t="shared" si="2"/>
        <v>59.43589999999995</v>
      </c>
      <c r="I85" s="45">
        <f t="shared" si="3"/>
        <v>90.86304381245198</v>
      </c>
    </row>
    <row r="86" spans="1:9" ht="12.75" outlineLevel="7">
      <c r="A86" s="76" t="s">
        <v>223</v>
      </c>
      <c r="B86" s="75" t="s">
        <v>45</v>
      </c>
      <c r="C86" s="75" t="s">
        <v>146</v>
      </c>
      <c r="D86" s="75" t="s">
        <v>246</v>
      </c>
      <c r="E86" s="75" t="s">
        <v>8</v>
      </c>
      <c r="F86" s="77">
        <v>650.5</v>
      </c>
      <c r="G86" s="77">
        <v>591.0641</v>
      </c>
      <c r="H86" s="79">
        <f t="shared" si="2"/>
        <v>59.43589999999995</v>
      </c>
      <c r="I86" s="45">
        <f t="shared" si="3"/>
        <v>90.86304381245198</v>
      </c>
    </row>
    <row r="87" spans="1:9" ht="25.5" outlineLevel="7">
      <c r="A87" s="76" t="s">
        <v>486</v>
      </c>
      <c r="B87" s="75" t="s">
        <v>45</v>
      </c>
      <c r="C87" s="75" t="s">
        <v>146</v>
      </c>
      <c r="D87" s="75" t="s">
        <v>246</v>
      </c>
      <c r="E87" s="75" t="s">
        <v>172</v>
      </c>
      <c r="F87" s="77">
        <v>556</v>
      </c>
      <c r="G87" s="77">
        <v>554.4404</v>
      </c>
      <c r="H87" s="79">
        <f t="shared" si="2"/>
        <v>1.5596000000000458</v>
      </c>
      <c r="I87" s="45">
        <f t="shared" si="3"/>
        <v>99.7194964028777</v>
      </c>
    </row>
    <row r="88" spans="1:9" ht="38.25" outlineLevel="4">
      <c r="A88" s="76" t="s">
        <v>225</v>
      </c>
      <c r="B88" s="75" t="s">
        <v>45</v>
      </c>
      <c r="C88" s="75" t="s">
        <v>146</v>
      </c>
      <c r="D88" s="75" t="s">
        <v>246</v>
      </c>
      <c r="E88" s="75" t="s">
        <v>226</v>
      </c>
      <c r="F88" s="77">
        <v>94.5</v>
      </c>
      <c r="G88" s="77">
        <v>36.6237</v>
      </c>
      <c r="H88" s="79">
        <f t="shared" si="2"/>
        <v>57.8763</v>
      </c>
      <c r="I88" s="45">
        <f t="shared" si="3"/>
        <v>38.75523809523809</v>
      </c>
    </row>
    <row r="89" spans="1:9" ht="12.75" outlineLevel="5">
      <c r="A89" s="76" t="s">
        <v>238</v>
      </c>
      <c r="B89" s="75" t="s">
        <v>45</v>
      </c>
      <c r="C89" s="75" t="s">
        <v>146</v>
      </c>
      <c r="D89" s="75" t="s">
        <v>246</v>
      </c>
      <c r="E89" s="75" t="s">
        <v>115</v>
      </c>
      <c r="F89" s="77">
        <v>0.5</v>
      </c>
      <c r="G89" s="77">
        <v>0.1059</v>
      </c>
      <c r="H89" s="79">
        <f t="shared" si="2"/>
        <v>0.3941</v>
      </c>
      <c r="I89" s="45">
        <f t="shared" si="3"/>
        <v>21.18</v>
      </c>
    </row>
    <row r="90" spans="1:9" ht="12.75" outlineLevel="6">
      <c r="A90" s="76" t="s">
        <v>239</v>
      </c>
      <c r="B90" s="75" t="s">
        <v>45</v>
      </c>
      <c r="C90" s="75" t="s">
        <v>146</v>
      </c>
      <c r="D90" s="75" t="s">
        <v>246</v>
      </c>
      <c r="E90" s="75" t="s">
        <v>11</v>
      </c>
      <c r="F90" s="77">
        <v>0.5</v>
      </c>
      <c r="G90" s="77">
        <v>0.1059</v>
      </c>
      <c r="H90" s="79">
        <f t="shared" si="2"/>
        <v>0.3941</v>
      </c>
      <c r="I90" s="45">
        <f t="shared" si="3"/>
        <v>21.18</v>
      </c>
    </row>
    <row r="91" spans="1:9" ht="12.75" outlineLevel="7">
      <c r="A91" s="76" t="s">
        <v>240</v>
      </c>
      <c r="B91" s="75" t="s">
        <v>45</v>
      </c>
      <c r="C91" s="75" t="s">
        <v>146</v>
      </c>
      <c r="D91" s="75" t="s">
        <v>246</v>
      </c>
      <c r="E91" s="75" t="s">
        <v>40</v>
      </c>
      <c r="F91" s="77">
        <v>0.5</v>
      </c>
      <c r="G91" s="77">
        <v>0.1059</v>
      </c>
      <c r="H91" s="79">
        <f t="shared" si="2"/>
        <v>0.3941</v>
      </c>
      <c r="I91" s="45">
        <f t="shared" si="3"/>
        <v>21.18</v>
      </c>
    </row>
    <row r="92" spans="1:9" ht="25.5" outlineLevel="7">
      <c r="A92" s="76" t="s">
        <v>996</v>
      </c>
      <c r="B92" s="75" t="s">
        <v>45</v>
      </c>
      <c r="C92" s="75" t="s">
        <v>146</v>
      </c>
      <c r="D92" s="75" t="s">
        <v>947</v>
      </c>
      <c r="E92" s="75" t="s">
        <v>142</v>
      </c>
      <c r="F92" s="77">
        <v>1780.6586</v>
      </c>
      <c r="G92" s="77">
        <v>876.9867</v>
      </c>
      <c r="H92" s="79">
        <f t="shared" si="2"/>
        <v>903.6718999999999</v>
      </c>
      <c r="I92" s="45">
        <f t="shared" si="3"/>
        <v>49.25069297393673</v>
      </c>
    </row>
    <row r="93" spans="1:9" ht="12.75" outlineLevel="3">
      <c r="A93" s="76" t="s">
        <v>251</v>
      </c>
      <c r="B93" s="75" t="s">
        <v>45</v>
      </c>
      <c r="C93" s="75" t="s">
        <v>146</v>
      </c>
      <c r="D93" s="75" t="s">
        <v>947</v>
      </c>
      <c r="E93" s="75" t="s">
        <v>144</v>
      </c>
      <c r="F93" s="77">
        <v>1780.6586</v>
      </c>
      <c r="G93" s="77">
        <v>876.9867</v>
      </c>
      <c r="H93" s="79">
        <f t="shared" si="2"/>
        <v>903.6718999999999</v>
      </c>
      <c r="I93" s="45">
        <f t="shared" si="3"/>
        <v>49.25069297393673</v>
      </c>
    </row>
    <row r="94" spans="1:9" ht="12.75" outlineLevel="4">
      <c r="A94" s="76" t="s">
        <v>252</v>
      </c>
      <c r="B94" s="75" t="s">
        <v>45</v>
      </c>
      <c r="C94" s="75" t="s">
        <v>146</v>
      </c>
      <c r="D94" s="75" t="s">
        <v>947</v>
      </c>
      <c r="E94" s="75" t="s">
        <v>184</v>
      </c>
      <c r="F94" s="77">
        <v>1780.6586</v>
      </c>
      <c r="G94" s="77">
        <v>876.9867</v>
      </c>
      <c r="H94" s="79">
        <f t="shared" si="2"/>
        <v>903.6718999999999</v>
      </c>
      <c r="I94" s="45">
        <f t="shared" si="3"/>
        <v>49.25069297393673</v>
      </c>
    </row>
    <row r="95" spans="1:9" ht="12.75" outlineLevel="5">
      <c r="A95" s="76" t="s">
        <v>997</v>
      </c>
      <c r="B95" s="75" t="s">
        <v>45</v>
      </c>
      <c r="C95" s="75" t="s">
        <v>948</v>
      </c>
      <c r="D95" s="75" t="s">
        <v>215</v>
      </c>
      <c r="E95" s="75" t="s">
        <v>142</v>
      </c>
      <c r="F95" s="77">
        <v>12.972</v>
      </c>
      <c r="G95" s="77">
        <v>0</v>
      </c>
      <c r="H95" s="79">
        <f t="shared" si="2"/>
        <v>12.972</v>
      </c>
      <c r="I95" s="45">
        <f t="shared" si="3"/>
        <v>0</v>
      </c>
    </row>
    <row r="96" spans="1:9" ht="25.5" outlineLevel="6">
      <c r="A96" s="76" t="s">
        <v>216</v>
      </c>
      <c r="B96" s="75" t="s">
        <v>45</v>
      </c>
      <c r="C96" s="75" t="s">
        <v>948</v>
      </c>
      <c r="D96" s="75" t="s">
        <v>217</v>
      </c>
      <c r="E96" s="75" t="s">
        <v>142</v>
      </c>
      <c r="F96" s="77">
        <v>12.972</v>
      </c>
      <c r="G96" s="77">
        <v>0</v>
      </c>
      <c r="H96" s="79">
        <f t="shared" si="2"/>
        <v>12.972</v>
      </c>
      <c r="I96" s="45">
        <f t="shared" si="3"/>
        <v>0</v>
      </c>
    </row>
    <row r="97" spans="1:9" ht="38.25" outlineLevel="7">
      <c r="A97" s="76" t="s">
        <v>218</v>
      </c>
      <c r="B97" s="75" t="s">
        <v>45</v>
      </c>
      <c r="C97" s="75" t="s">
        <v>948</v>
      </c>
      <c r="D97" s="75" t="s">
        <v>219</v>
      </c>
      <c r="E97" s="75" t="s">
        <v>142</v>
      </c>
      <c r="F97" s="77">
        <v>12.972</v>
      </c>
      <c r="G97" s="77">
        <v>0</v>
      </c>
      <c r="H97" s="79">
        <f t="shared" si="2"/>
        <v>12.972</v>
      </c>
      <c r="I97" s="45">
        <f t="shared" si="3"/>
        <v>0</v>
      </c>
    </row>
    <row r="98" spans="1:9" ht="12.75" outlineLevel="5">
      <c r="A98" s="76" t="s">
        <v>998</v>
      </c>
      <c r="B98" s="75" t="s">
        <v>45</v>
      </c>
      <c r="C98" s="75" t="s">
        <v>948</v>
      </c>
      <c r="D98" s="75" t="s">
        <v>949</v>
      </c>
      <c r="E98" s="75" t="s">
        <v>142</v>
      </c>
      <c r="F98" s="77">
        <v>12.972</v>
      </c>
      <c r="G98" s="77">
        <v>0</v>
      </c>
      <c r="H98" s="79">
        <f t="shared" si="2"/>
        <v>12.972</v>
      </c>
      <c r="I98" s="45">
        <f t="shared" si="3"/>
        <v>0</v>
      </c>
    </row>
    <row r="99" spans="1:9" ht="25.5" outlineLevel="6">
      <c r="A99" s="76" t="s">
        <v>999</v>
      </c>
      <c r="B99" s="75" t="s">
        <v>45</v>
      </c>
      <c r="C99" s="75" t="s">
        <v>948</v>
      </c>
      <c r="D99" s="75" t="s">
        <v>950</v>
      </c>
      <c r="E99" s="75" t="s">
        <v>142</v>
      </c>
      <c r="F99" s="77">
        <v>12.972</v>
      </c>
      <c r="G99" s="77">
        <v>0</v>
      </c>
      <c r="H99" s="79">
        <f t="shared" si="2"/>
        <v>12.972</v>
      </c>
      <c r="I99" s="45">
        <f t="shared" si="3"/>
        <v>0</v>
      </c>
    </row>
    <row r="100" spans="1:9" ht="12.75" outlineLevel="7">
      <c r="A100" s="76" t="s">
        <v>238</v>
      </c>
      <c r="B100" s="75" t="s">
        <v>45</v>
      </c>
      <c r="C100" s="75" t="s">
        <v>948</v>
      </c>
      <c r="D100" s="75" t="s">
        <v>950</v>
      </c>
      <c r="E100" s="75" t="s">
        <v>115</v>
      </c>
      <c r="F100" s="77">
        <v>12.972</v>
      </c>
      <c r="G100" s="77">
        <v>0</v>
      </c>
      <c r="H100" s="79">
        <f t="shared" si="2"/>
        <v>12.972</v>
      </c>
      <c r="I100" s="45">
        <f t="shared" si="3"/>
        <v>0</v>
      </c>
    </row>
    <row r="101" spans="1:9" ht="12.75" outlineLevel="7">
      <c r="A101" s="76" t="s">
        <v>1000</v>
      </c>
      <c r="B101" s="75" t="s">
        <v>45</v>
      </c>
      <c r="C101" s="75" t="s">
        <v>948</v>
      </c>
      <c r="D101" s="75" t="s">
        <v>950</v>
      </c>
      <c r="E101" s="75" t="s">
        <v>1001</v>
      </c>
      <c r="F101" s="77">
        <v>12.972</v>
      </c>
      <c r="G101" s="77">
        <v>0</v>
      </c>
      <c r="H101" s="79">
        <f t="shared" si="2"/>
        <v>12.972</v>
      </c>
      <c r="I101" s="45">
        <f t="shared" si="3"/>
        <v>0</v>
      </c>
    </row>
    <row r="102" spans="1:9" ht="12.75" outlineLevel="5">
      <c r="A102" s="76" t="s">
        <v>65</v>
      </c>
      <c r="B102" s="75" t="s">
        <v>45</v>
      </c>
      <c r="C102" s="75" t="s">
        <v>18</v>
      </c>
      <c r="D102" s="75" t="s">
        <v>215</v>
      </c>
      <c r="E102" s="75" t="s">
        <v>142</v>
      </c>
      <c r="F102" s="77">
        <v>41289.8849</v>
      </c>
      <c r="G102" s="77">
        <v>32188.9981</v>
      </c>
      <c r="H102" s="79">
        <f t="shared" si="2"/>
        <v>9100.886799999997</v>
      </c>
      <c r="I102" s="45">
        <f t="shared" si="3"/>
        <v>77.9585561402231</v>
      </c>
    </row>
    <row r="103" spans="1:9" ht="25.5" outlineLevel="6">
      <c r="A103" s="76" t="s">
        <v>216</v>
      </c>
      <c r="B103" s="75" t="s">
        <v>45</v>
      </c>
      <c r="C103" s="75" t="s">
        <v>18</v>
      </c>
      <c r="D103" s="75" t="s">
        <v>217</v>
      </c>
      <c r="E103" s="75" t="s">
        <v>142</v>
      </c>
      <c r="F103" s="77">
        <v>40813.5027</v>
      </c>
      <c r="G103" s="77">
        <v>31870.2956</v>
      </c>
      <c r="H103" s="79">
        <f t="shared" si="2"/>
        <v>8943.207099999996</v>
      </c>
      <c r="I103" s="45">
        <f t="shared" si="3"/>
        <v>78.08762662264712</v>
      </c>
    </row>
    <row r="104" spans="1:9" ht="38.25" outlineLevel="7">
      <c r="A104" s="76" t="s">
        <v>253</v>
      </c>
      <c r="B104" s="75" t="s">
        <v>45</v>
      </c>
      <c r="C104" s="75" t="s">
        <v>18</v>
      </c>
      <c r="D104" s="75" t="s">
        <v>254</v>
      </c>
      <c r="E104" s="75" t="s">
        <v>142</v>
      </c>
      <c r="F104" s="77">
        <v>831.326</v>
      </c>
      <c r="G104" s="77">
        <v>0</v>
      </c>
      <c r="H104" s="79">
        <f t="shared" si="2"/>
        <v>831.326</v>
      </c>
      <c r="I104" s="45">
        <f t="shared" si="3"/>
        <v>0</v>
      </c>
    </row>
    <row r="105" spans="1:9" ht="51" outlineLevel="7">
      <c r="A105" s="76" t="s">
        <v>255</v>
      </c>
      <c r="B105" s="75" t="s">
        <v>45</v>
      </c>
      <c r="C105" s="75" t="s">
        <v>18</v>
      </c>
      <c r="D105" s="75" t="s">
        <v>256</v>
      </c>
      <c r="E105" s="75" t="s">
        <v>142</v>
      </c>
      <c r="F105" s="77">
        <v>831.326</v>
      </c>
      <c r="G105" s="77">
        <v>0</v>
      </c>
      <c r="H105" s="79">
        <f t="shared" si="2"/>
        <v>831.326</v>
      </c>
      <c r="I105" s="45">
        <f t="shared" si="3"/>
        <v>0</v>
      </c>
    </row>
    <row r="106" spans="1:9" ht="51" outlineLevel="5">
      <c r="A106" s="76" t="s">
        <v>257</v>
      </c>
      <c r="B106" s="75" t="s">
        <v>45</v>
      </c>
      <c r="C106" s="75" t="s">
        <v>18</v>
      </c>
      <c r="D106" s="75" t="s">
        <v>258</v>
      </c>
      <c r="E106" s="75" t="s">
        <v>142</v>
      </c>
      <c r="F106" s="77">
        <v>831.326</v>
      </c>
      <c r="G106" s="77">
        <v>0</v>
      </c>
      <c r="H106" s="79">
        <f t="shared" si="2"/>
        <v>831.326</v>
      </c>
      <c r="I106" s="45">
        <f t="shared" si="3"/>
        <v>0</v>
      </c>
    </row>
    <row r="107" spans="1:9" ht="25.5" outlineLevel="6">
      <c r="A107" s="76" t="s">
        <v>487</v>
      </c>
      <c r="B107" s="75" t="s">
        <v>45</v>
      </c>
      <c r="C107" s="75" t="s">
        <v>18</v>
      </c>
      <c r="D107" s="75" t="s">
        <v>258</v>
      </c>
      <c r="E107" s="75" t="s">
        <v>9</v>
      </c>
      <c r="F107" s="77">
        <v>831.326</v>
      </c>
      <c r="G107" s="77">
        <v>0</v>
      </c>
      <c r="H107" s="79">
        <f t="shared" si="2"/>
        <v>831.326</v>
      </c>
      <c r="I107" s="45">
        <f t="shared" si="3"/>
        <v>0</v>
      </c>
    </row>
    <row r="108" spans="1:9" ht="25.5" outlineLevel="7">
      <c r="A108" s="76" t="s">
        <v>231</v>
      </c>
      <c r="B108" s="75" t="s">
        <v>45</v>
      </c>
      <c r="C108" s="75" t="s">
        <v>18</v>
      </c>
      <c r="D108" s="75" t="s">
        <v>258</v>
      </c>
      <c r="E108" s="75" t="s">
        <v>10</v>
      </c>
      <c r="F108" s="77">
        <v>831.326</v>
      </c>
      <c r="G108" s="77">
        <v>0</v>
      </c>
      <c r="H108" s="79">
        <f t="shared" si="2"/>
        <v>831.326</v>
      </c>
      <c r="I108" s="45">
        <f t="shared" si="3"/>
        <v>0</v>
      </c>
    </row>
    <row r="109" spans="1:9" ht="12.75" outlineLevel="7">
      <c r="A109" s="76" t="s">
        <v>687</v>
      </c>
      <c r="B109" s="75" t="s">
        <v>45</v>
      </c>
      <c r="C109" s="75" t="s">
        <v>18</v>
      </c>
      <c r="D109" s="75" t="s">
        <v>258</v>
      </c>
      <c r="E109" s="75" t="s">
        <v>174</v>
      </c>
      <c r="F109" s="77">
        <v>831.326</v>
      </c>
      <c r="G109" s="77">
        <v>0</v>
      </c>
      <c r="H109" s="79">
        <f t="shared" si="2"/>
        <v>831.326</v>
      </c>
      <c r="I109" s="45">
        <f t="shared" si="3"/>
        <v>0</v>
      </c>
    </row>
    <row r="110" spans="1:9" ht="38.25" outlineLevel="5">
      <c r="A110" s="76" t="s">
        <v>218</v>
      </c>
      <c r="B110" s="75" t="s">
        <v>45</v>
      </c>
      <c r="C110" s="75" t="s">
        <v>18</v>
      </c>
      <c r="D110" s="75" t="s">
        <v>219</v>
      </c>
      <c r="E110" s="75" t="s">
        <v>142</v>
      </c>
      <c r="F110" s="77">
        <v>39982.1767</v>
      </c>
      <c r="G110" s="77">
        <v>31870.2956</v>
      </c>
      <c r="H110" s="79">
        <f t="shared" si="2"/>
        <v>8111.881100000002</v>
      </c>
      <c r="I110" s="45">
        <f t="shared" si="3"/>
        <v>79.71125694114598</v>
      </c>
    </row>
    <row r="111" spans="1:9" ht="38.25" outlineLevel="6">
      <c r="A111" s="76" t="s">
        <v>235</v>
      </c>
      <c r="B111" s="75" t="s">
        <v>45</v>
      </c>
      <c r="C111" s="75" t="s">
        <v>18</v>
      </c>
      <c r="D111" s="75" t="s">
        <v>236</v>
      </c>
      <c r="E111" s="75" t="s">
        <v>142</v>
      </c>
      <c r="F111" s="77">
        <v>6634.2851</v>
      </c>
      <c r="G111" s="77">
        <v>2313</v>
      </c>
      <c r="H111" s="79">
        <f t="shared" si="2"/>
        <v>4321.2851</v>
      </c>
      <c r="I111" s="45">
        <f t="shared" si="3"/>
        <v>34.86434431345135</v>
      </c>
    </row>
    <row r="112" spans="1:9" ht="25.5" outlineLevel="7">
      <c r="A112" s="76" t="s">
        <v>996</v>
      </c>
      <c r="B112" s="75" t="s">
        <v>45</v>
      </c>
      <c r="C112" s="75" t="s">
        <v>18</v>
      </c>
      <c r="D112" s="75" t="s">
        <v>947</v>
      </c>
      <c r="E112" s="75" t="s">
        <v>142</v>
      </c>
      <c r="F112" s="77">
        <v>6634.2851</v>
      </c>
      <c r="G112" s="77">
        <v>2313</v>
      </c>
      <c r="H112" s="79">
        <f t="shared" si="2"/>
        <v>4321.2851</v>
      </c>
      <c r="I112" s="45">
        <f t="shared" si="3"/>
        <v>34.86434431345135</v>
      </c>
    </row>
    <row r="113" spans="1:9" ht="12.75" outlineLevel="7">
      <c r="A113" s="76" t="s">
        <v>251</v>
      </c>
      <c r="B113" s="75" t="s">
        <v>45</v>
      </c>
      <c r="C113" s="75" t="s">
        <v>18</v>
      </c>
      <c r="D113" s="75" t="s">
        <v>947</v>
      </c>
      <c r="E113" s="75" t="s">
        <v>144</v>
      </c>
      <c r="F113" s="77">
        <v>6634.2851</v>
      </c>
      <c r="G113" s="77">
        <v>2313</v>
      </c>
      <c r="H113" s="79">
        <f t="shared" si="2"/>
        <v>4321.2851</v>
      </c>
      <c r="I113" s="45">
        <f t="shared" si="3"/>
        <v>34.86434431345135</v>
      </c>
    </row>
    <row r="114" spans="1:9" ht="12.75" outlineLevel="4">
      <c r="A114" s="76" t="s">
        <v>252</v>
      </c>
      <c r="B114" s="75" t="s">
        <v>45</v>
      </c>
      <c r="C114" s="75" t="s">
        <v>18</v>
      </c>
      <c r="D114" s="75" t="s">
        <v>947</v>
      </c>
      <c r="E114" s="75" t="s">
        <v>184</v>
      </c>
      <c r="F114" s="77">
        <v>6634.2851</v>
      </c>
      <c r="G114" s="77">
        <v>2313</v>
      </c>
      <c r="H114" s="79">
        <f t="shared" si="2"/>
        <v>4321.2851</v>
      </c>
      <c r="I114" s="45">
        <f t="shared" si="3"/>
        <v>34.86434431345135</v>
      </c>
    </row>
    <row r="115" spans="1:9" ht="25.5" outlineLevel="5">
      <c r="A115" s="76" t="s">
        <v>259</v>
      </c>
      <c r="B115" s="75" t="s">
        <v>45</v>
      </c>
      <c r="C115" s="75" t="s">
        <v>18</v>
      </c>
      <c r="D115" s="75" t="s">
        <v>260</v>
      </c>
      <c r="E115" s="75" t="s">
        <v>142</v>
      </c>
      <c r="F115" s="77">
        <v>33343.8916</v>
      </c>
      <c r="G115" s="77">
        <v>29553.2956</v>
      </c>
      <c r="H115" s="79">
        <f t="shared" si="2"/>
        <v>3790.5960000000014</v>
      </c>
      <c r="I115" s="45">
        <f t="shared" si="3"/>
        <v>88.63181285054321</v>
      </c>
    </row>
    <row r="116" spans="1:9" ht="25.5" outlineLevel="6">
      <c r="A116" s="76" t="s">
        <v>261</v>
      </c>
      <c r="B116" s="75" t="s">
        <v>45</v>
      </c>
      <c r="C116" s="75" t="s">
        <v>18</v>
      </c>
      <c r="D116" s="75" t="s">
        <v>262</v>
      </c>
      <c r="E116" s="75" t="s">
        <v>142</v>
      </c>
      <c r="F116" s="77">
        <v>33343.8916</v>
      </c>
      <c r="G116" s="77">
        <v>29553.2956</v>
      </c>
      <c r="H116" s="79">
        <f t="shared" si="2"/>
        <v>3790.5960000000014</v>
      </c>
      <c r="I116" s="45">
        <f t="shared" si="3"/>
        <v>88.63181285054321</v>
      </c>
    </row>
    <row r="117" spans="1:9" ht="38.25" outlineLevel="7">
      <c r="A117" s="76" t="s">
        <v>222</v>
      </c>
      <c r="B117" s="75" t="s">
        <v>45</v>
      </c>
      <c r="C117" s="75" t="s">
        <v>18</v>
      </c>
      <c r="D117" s="75" t="s">
        <v>262</v>
      </c>
      <c r="E117" s="75" t="s">
        <v>7</v>
      </c>
      <c r="F117" s="77">
        <v>28744.9908</v>
      </c>
      <c r="G117" s="77">
        <v>26497.1417</v>
      </c>
      <c r="H117" s="79">
        <f t="shared" si="2"/>
        <v>2247.8490999999995</v>
      </c>
      <c r="I117" s="45">
        <f t="shared" si="3"/>
        <v>92.18003193794726</v>
      </c>
    </row>
    <row r="118" spans="1:9" ht="12.75" outlineLevel="7">
      <c r="A118" s="76" t="s">
        <v>263</v>
      </c>
      <c r="B118" s="75" t="s">
        <v>45</v>
      </c>
      <c r="C118" s="75" t="s">
        <v>18</v>
      </c>
      <c r="D118" s="75" t="s">
        <v>262</v>
      </c>
      <c r="E118" s="75" t="s">
        <v>12</v>
      </c>
      <c r="F118" s="77">
        <v>28744.9908</v>
      </c>
      <c r="G118" s="77">
        <v>26497.1417</v>
      </c>
      <c r="H118" s="79">
        <f t="shared" si="2"/>
        <v>2247.8490999999995</v>
      </c>
      <c r="I118" s="45">
        <f t="shared" si="3"/>
        <v>92.18003193794726</v>
      </c>
    </row>
    <row r="119" spans="1:9" ht="12.75" outlineLevel="5">
      <c r="A119" s="76" t="s">
        <v>571</v>
      </c>
      <c r="B119" s="75" t="s">
        <v>45</v>
      </c>
      <c r="C119" s="75" t="s">
        <v>18</v>
      </c>
      <c r="D119" s="75" t="s">
        <v>262</v>
      </c>
      <c r="E119" s="75" t="s">
        <v>182</v>
      </c>
      <c r="F119" s="77">
        <v>21619.5628</v>
      </c>
      <c r="G119" s="77">
        <v>19983.0192</v>
      </c>
      <c r="H119" s="79">
        <f t="shared" si="2"/>
        <v>1636.5436000000009</v>
      </c>
      <c r="I119" s="45">
        <f t="shared" si="3"/>
        <v>92.43026505605376</v>
      </c>
    </row>
    <row r="120" spans="1:9" ht="25.5" outlineLevel="6">
      <c r="A120" s="76" t="s">
        <v>572</v>
      </c>
      <c r="B120" s="75" t="s">
        <v>45</v>
      </c>
      <c r="C120" s="75" t="s">
        <v>18</v>
      </c>
      <c r="D120" s="75" t="s">
        <v>262</v>
      </c>
      <c r="E120" s="75" t="s">
        <v>183</v>
      </c>
      <c r="F120" s="77">
        <v>596.48</v>
      </c>
      <c r="G120" s="77">
        <v>464.8491</v>
      </c>
      <c r="H120" s="79">
        <f t="shared" si="2"/>
        <v>131.6309</v>
      </c>
      <c r="I120" s="45">
        <f t="shared" si="3"/>
        <v>77.93205136802575</v>
      </c>
    </row>
    <row r="121" spans="1:9" ht="25.5" outlineLevel="7">
      <c r="A121" s="76" t="s">
        <v>573</v>
      </c>
      <c r="B121" s="75" t="s">
        <v>45</v>
      </c>
      <c r="C121" s="75" t="s">
        <v>18</v>
      </c>
      <c r="D121" s="75" t="s">
        <v>262</v>
      </c>
      <c r="E121" s="75" t="s">
        <v>264</v>
      </c>
      <c r="F121" s="77">
        <v>6528.948</v>
      </c>
      <c r="G121" s="77">
        <v>6049.2734</v>
      </c>
      <c r="H121" s="79">
        <f t="shared" si="2"/>
        <v>479.6746000000003</v>
      </c>
      <c r="I121" s="45">
        <f t="shared" si="3"/>
        <v>92.65311042452781</v>
      </c>
    </row>
    <row r="122" spans="1:9" ht="25.5" outlineLevel="7">
      <c r="A122" s="76" t="s">
        <v>487</v>
      </c>
      <c r="B122" s="75" t="s">
        <v>45</v>
      </c>
      <c r="C122" s="75" t="s">
        <v>18</v>
      </c>
      <c r="D122" s="75" t="s">
        <v>262</v>
      </c>
      <c r="E122" s="75" t="s">
        <v>9</v>
      </c>
      <c r="F122" s="77">
        <v>4492.5408</v>
      </c>
      <c r="G122" s="77">
        <v>2966.7149</v>
      </c>
      <c r="H122" s="79">
        <f t="shared" si="2"/>
        <v>1525.8258999999998</v>
      </c>
      <c r="I122" s="45">
        <f t="shared" si="3"/>
        <v>66.03645981356475</v>
      </c>
    </row>
    <row r="123" spans="1:9" ht="25.5" outlineLevel="5">
      <c r="A123" s="76" t="s">
        <v>231</v>
      </c>
      <c r="B123" s="75" t="s">
        <v>45</v>
      </c>
      <c r="C123" s="75" t="s">
        <v>18</v>
      </c>
      <c r="D123" s="75" t="s">
        <v>262</v>
      </c>
      <c r="E123" s="75" t="s">
        <v>10</v>
      </c>
      <c r="F123" s="77">
        <v>4492.5408</v>
      </c>
      <c r="G123" s="77">
        <v>2966.7149</v>
      </c>
      <c r="H123" s="79">
        <f t="shared" si="2"/>
        <v>1525.8258999999998</v>
      </c>
      <c r="I123" s="45">
        <f t="shared" si="3"/>
        <v>66.03645981356475</v>
      </c>
    </row>
    <row r="124" spans="1:9" ht="25.5" outlineLevel="6">
      <c r="A124" s="76" t="s">
        <v>232</v>
      </c>
      <c r="B124" s="75" t="s">
        <v>45</v>
      </c>
      <c r="C124" s="75" t="s">
        <v>18</v>
      </c>
      <c r="D124" s="75" t="s">
        <v>262</v>
      </c>
      <c r="E124" s="75" t="s">
        <v>173</v>
      </c>
      <c r="F124" s="77">
        <v>504.2987</v>
      </c>
      <c r="G124" s="77">
        <v>380.5319</v>
      </c>
      <c r="H124" s="79">
        <f t="shared" si="2"/>
        <v>123.76679999999999</v>
      </c>
      <c r="I124" s="45">
        <f t="shared" si="3"/>
        <v>75.45764048172245</v>
      </c>
    </row>
    <row r="125" spans="1:9" ht="12.75" outlineLevel="7">
      <c r="A125" s="76" t="s">
        <v>687</v>
      </c>
      <c r="B125" s="75" t="s">
        <v>45</v>
      </c>
      <c r="C125" s="75" t="s">
        <v>18</v>
      </c>
      <c r="D125" s="75" t="s">
        <v>262</v>
      </c>
      <c r="E125" s="75" t="s">
        <v>174</v>
      </c>
      <c r="F125" s="77">
        <v>3988.2421</v>
      </c>
      <c r="G125" s="77">
        <v>2586.183</v>
      </c>
      <c r="H125" s="79">
        <f t="shared" si="2"/>
        <v>1402.0591</v>
      </c>
      <c r="I125" s="45">
        <f t="shared" si="3"/>
        <v>64.8451858025369</v>
      </c>
    </row>
    <row r="126" spans="1:9" ht="12.75" outlineLevel="7">
      <c r="A126" s="76" t="s">
        <v>388</v>
      </c>
      <c r="B126" s="75" t="s">
        <v>45</v>
      </c>
      <c r="C126" s="75" t="s">
        <v>18</v>
      </c>
      <c r="D126" s="75" t="s">
        <v>262</v>
      </c>
      <c r="E126" s="75" t="s">
        <v>4</v>
      </c>
      <c r="F126" s="77">
        <v>83.86</v>
      </c>
      <c r="G126" s="77">
        <v>83.86</v>
      </c>
      <c r="H126" s="79">
        <f t="shared" si="2"/>
        <v>0</v>
      </c>
      <c r="I126" s="45">
        <f t="shared" si="3"/>
        <v>100</v>
      </c>
    </row>
    <row r="127" spans="1:9" ht="25.5" outlineLevel="5">
      <c r="A127" s="76" t="s">
        <v>389</v>
      </c>
      <c r="B127" s="75" t="s">
        <v>45</v>
      </c>
      <c r="C127" s="75" t="s">
        <v>18</v>
      </c>
      <c r="D127" s="75" t="s">
        <v>262</v>
      </c>
      <c r="E127" s="75" t="s">
        <v>5</v>
      </c>
      <c r="F127" s="77">
        <v>83.86</v>
      </c>
      <c r="G127" s="77">
        <v>83.86</v>
      </c>
      <c r="H127" s="79">
        <f t="shared" si="2"/>
        <v>0</v>
      </c>
      <c r="I127" s="45">
        <f t="shared" si="3"/>
        <v>100</v>
      </c>
    </row>
    <row r="128" spans="1:9" ht="25.5" outlineLevel="6">
      <c r="A128" s="76" t="s">
        <v>390</v>
      </c>
      <c r="B128" s="75" t="s">
        <v>45</v>
      </c>
      <c r="C128" s="75" t="s">
        <v>18</v>
      </c>
      <c r="D128" s="75" t="s">
        <v>262</v>
      </c>
      <c r="E128" s="75" t="s">
        <v>206</v>
      </c>
      <c r="F128" s="77">
        <v>83.86</v>
      </c>
      <c r="G128" s="77">
        <v>83.86</v>
      </c>
      <c r="H128" s="79">
        <f t="shared" si="2"/>
        <v>0</v>
      </c>
      <c r="I128" s="45">
        <f t="shared" si="3"/>
        <v>100</v>
      </c>
    </row>
    <row r="129" spans="1:9" ht="12.75" outlineLevel="7">
      <c r="A129" s="76" t="s">
        <v>238</v>
      </c>
      <c r="B129" s="75" t="s">
        <v>45</v>
      </c>
      <c r="C129" s="75" t="s">
        <v>18</v>
      </c>
      <c r="D129" s="75" t="s">
        <v>262</v>
      </c>
      <c r="E129" s="75" t="s">
        <v>115</v>
      </c>
      <c r="F129" s="77">
        <v>22.5</v>
      </c>
      <c r="G129" s="77">
        <v>5.579</v>
      </c>
      <c r="H129" s="79">
        <f t="shared" si="2"/>
        <v>16.921</v>
      </c>
      <c r="I129" s="45">
        <f t="shared" si="3"/>
        <v>24.795555555555556</v>
      </c>
    </row>
    <row r="130" spans="1:9" ht="12.75" outlineLevel="7">
      <c r="A130" s="76" t="s">
        <v>239</v>
      </c>
      <c r="B130" s="75" t="s">
        <v>45</v>
      </c>
      <c r="C130" s="75" t="s">
        <v>18</v>
      </c>
      <c r="D130" s="75" t="s">
        <v>262</v>
      </c>
      <c r="E130" s="75" t="s">
        <v>11</v>
      </c>
      <c r="F130" s="77">
        <v>22.5</v>
      </c>
      <c r="G130" s="77">
        <v>5.579</v>
      </c>
      <c r="H130" s="79">
        <f t="shared" si="2"/>
        <v>16.921</v>
      </c>
      <c r="I130" s="45">
        <f t="shared" si="3"/>
        <v>24.795555555555556</v>
      </c>
    </row>
    <row r="131" spans="1:9" ht="12.75" outlineLevel="5">
      <c r="A131" s="76" t="s">
        <v>735</v>
      </c>
      <c r="B131" s="75" t="s">
        <v>45</v>
      </c>
      <c r="C131" s="75" t="s">
        <v>18</v>
      </c>
      <c r="D131" s="75" t="s">
        <v>262</v>
      </c>
      <c r="E131" s="75" t="s">
        <v>736</v>
      </c>
      <c r="F131" s="77">
        <v>5.6</v>
      </c>
      <c r="G131" s="77">
        <v>4.129</v>
      </c>
      <c r="H131" s="79">
        <f t="shared" si="2"/>
        <v>1.471</v>
      </c>
      <c r="I131" s="45">
        <f t="shared" si="3"/>
        <v>73.73214285714286</v>
      </c>
    </row>
    <row r="132" spans="1:9" ht="12.75" outlineLevel="6">
      <c r="A132" s="76" t="s">
        <v>245</v>
      </c>
      <c r="B132" s="75" t="s">
        <v>45</v>
      </c>
      <c r="C132" s="75" t="s">
        <v>18</v>
      </c>
      <c r="D132" s="75" t="s">
        <v>262</v>
      </c>
      <c r="E132" s="75" t="s">
        <v>175</v>
      </c>
      <c r="F132" s="77">
        <v>15.4</v>
      </c>
      <c r="G132" s="77">
        <v>0</v>
      </c>
      <c r="H132" s="79">
        <f t="shared" si="2"/>
        <v>15.4</v>
      </c>
      <c r="I132" s="45">
        <f t="shared" si="3"/>
        <v>0</v>
      </c>
    </row>
    <row r="133" spans="1:9" ht="12.75" outlineLevel="7">
      <c r="A133" s="76" t="s">
        <v>240</v>
      </c>
      <c r="B133" s="75" t="s">
        <v>45</v>
      </c>
      <c r="C133" s="75" t="s">
        <v>18</v>
      </c>
      <c r="D133" s="75" t="s">
        <v>262</v>
      </c>
      <c r="E133" s="75" t="s">
        <v>40</v>
      </c>
      <c r="F133" s="77">
        <v>1.5</v>
      </c>
      <c r="G133" s="77">
        <v>1.45</v>
      </c>
      <c r="H133" s="79">
        <f t="shared" si="2"/>
        <v>0.050000000000000044</v>
      </c>
      <c r="I133" s="45">
        <f t="shared" si="3"/>
        <v>96.66666666666667</v>
      </c>
    </row>
    <row r="134" spans="1:9" ht="38.25" outlineLevel="7">
      <c r="A134" s="76" t="s">
        <v>265</v>
      </c>
      <c r="B134" s="75" t="s">
        <v>45</v>
      </c>
      <c r="C134" s="75" t="s">
        <v>18</v>
      </c>
      <c r="D134" s="75" t="s">
        <v>266</v>
      </c>
      <c r="E134" s="75" t="s">
        <v>142</v>
      </c>
      <c r="F134" s="77">
        <v>4</v>
      </c>
      <c r="G134" s="77">
        <v>4</v>
      </c>
      <c r="H134" s="79">
        <f t="shared" si="2"/>
        <v>0</v>
      </c>
      <c r="I134" s="45">
        <f t="shared" si="3"/>
        <v>100</v>
      </c>
    </row>
    <row r="135" spans="1:9" ht="63.75" outlineLevel="5">
      <c r="A135" s="76" t="s">
        <v>267</v>
      </c>
      <c r="B135" s="75" t="s">
        <v>45</v>
      </c>
      <c r="C135" s="75" t="s">
        <v>18</v>
      </c>
      <c r="D135" s="75" t="s">
        <v>268</v>
      </c>
      <c r="E135" s="75" t="s">
        <v>142</v>
      </c>
      <c r="F135" s="77">
        <v>4</v>
      </c>
      <c r="G135" s="77">
        <v>4</v>
      </c>
      <c r="H135" s="79">
        <f aca="true" t="shared" si="4" ref="H135:H198">F135-G135</f>
        <v>0</v>
      </c>
      <c r="I135" s="45">
        <f aca="true" t="shared" si="5" ref="I135:I198">G135/F135*100</f>
        <v>100</v>
      </c>
    </row>
    <row r="136" spans="1:9" ht="25.5" outlineLevel="6">
      <c r="A136" s="76" t="s">
        <v>487</v>
      </c>
      <c r="B136" s="75" t="s">
        <v>45</v>
      </c>
      <c r="C136" s="75" t="s">
        <v>18</v>
      </c>
      <c r="D136" s="75" t="s">
        <v>268</v>
      </c>
      <c r="E136" s="75" t="s">
        <v>9</v>
      </c>
      <c r="F136" s="77">
        <v>4</v>
      </c>
      <c r="G136" s="77">
        <v>4</v>
      </c>
      <c r="H136" s="79">
        <f t="shared" si="4"/>
        <v>0</v>
      </c>
      <c r="I136" s="45">
        <f t="shared" si="5"/>
        <v>100</v>
      </c>
    </row>
    <row r="137" spans="1:9" ht="25.5" outlineLevel="7">
      <c r="A137" s="76" t="s">
        <v>231</v>
      </c>
      <c r="B137" s="75" t="s">
        <v>45</v>
      </c>
      <c r="C137" s="75" t="s">
        <v>18</v>
      </c>
      <c r="D137" s="75" t="s">
        <v>268</v>
      </c>
      <c r="E137" s="75" t="s">
        <v>10</v>
      </c>
      <c r="F137" s="77">
        <v>4</v>
      </c>
      <c r="G137" s="77">
        <v>4</v>
      </c>
      <c r="H137" s="79">
        <f t="shared" si="4"/>
        <v>0</v>
      </c>
      <c r="I137" s="45">
        <f t="shared" si="5"/>
        <v>100</v>
      </c>
    </row>
    <row r="138" spans="1:9" ht="12.75" outlineLevel="7">
      <c r="A138" s="76" t="s">
        <v>687</v>
      </c>
      <c r="B138" s="75" t="s">
        <v>45</v>
      </c>
      <c r="C138" s="75" t="s">
        <v>18</v>
      </c>
      <c r="D138" s="75" t="s">
        <v>268</v>
      </c>
      <c r="E138" s="75" t="s">
        <v>174</v>
      </c>
      <c r="F138" s="77">
        <v>4</v>
      </c>
      <c r="G138" s="77">
        <v>4</v>
      </c>
      <c r="H138" s="79">
        <f t="shared" si="4"/>
        <v>0</v>
      </c>
      <c r="I138" s="45">
        <f t="shared" si="5"/>
        <v>100</v>
      </c>
    </row>
    <row r="139" spans="1:9" ht="51" outlineLevel="4">
      <c r="A139" s="76" t="s">
        <v>269</v>
      </c>
      <c r="B139" s="75" t="s">
        <v>45</v>
      </c>
      <c r="C139" s="75" t="s">
        <v>18</v>
      </c>
      <c r="D139" s="75" t="s">
        <v>270</v>
      </c>
      <c r="E139" s="75" t="s">
        <v>142</v>
      </c>
      <c r="F139" s="77">
        <v>476.3822</v>
      </c>
      <c r="G139" s="77">
        <v>318.7025</v>
      </c>
      <c r="H139" s="79">
        <f t="shared" si="4"/>
        <v>157.67970000000003</v>
      </c>
      <c r="I139" s="45">
        <f t="shared" si="5"/>
        <v>66.90058948466168</v>
      </c>
    </row>
    <row r="140" spans="1:9" ht="25.5" outlineLevel="5">
      <c r="A140" s="76" t="s">
        <v>271</v>
      </c>
      <c r="B140" s="75" t="s">
        <v>45</v>
      </c>
      <c r="C140" s="75" t="s">
        <v>18</v>
      </c>
      <c r="D140" s="75" t="s">
        <v>272</v>
      </c>
      <c r="E140" s="75" t="s">
        <v>142</v>
      </c>
      <c r="F140" s="77">
        <v>476.3822</v>
      </c>
      <c r="G140" s="77">
        <v>318.7025</v>
      </c>
      <c r="H140" s="79">
        <f t="shared" si="4"/>
        <v>157.67970000000003</v>
      </c>
      <c r="I140" s="45">
        <f t="shared" si="5"/>
        <v>66.90058948466168</v>
      </c>
    </row>
    <row r="141" spans="1:9" ht="38.25" outlineLevel="6">
      <c r="A141" s="76" t="s">
        <v>273</v>
      </c>
      <c r="B141" s="75" t="s">
        <v>45</v>
      </c>
      <c r="C141" s="75" t="s">
        <v>18</v>
      </c>
      <c r="D141" s="75" t="s">
        <v>274</v>
      </c>
      <c r="E141" s="75" t="s">
        <v>142</v>
      </c>
      <c r="F141" s="77">
        <v>476.3822</v>
      </c>
      <c r="G141" s="77">
        <v>318.7025</v>
      </c>
      <c r="H141" s="79">
        <f t="shared" si="4"/>
        <v>157.67970000000003</v>
      </c>
      <c r="I141" s="45">
        <f t="shared" si="5"/>
        <v>66.90058948466168</v>
      </c>
    </row>
    <row r="142" spans="1:9" ht="25.5" outlineLevel="7">
      <c r="A142" s="76" t="s">
        <v>275</v>
      </c>
      <c r="B142" s="75" t="s">
        <v>45</v>
      </c>
      <c r="C142" s="75" t="s">
        <v>18</v>
      </c>
      <c r="D142" s="75" t="s">
        <v>276</v>
      </c>
      <c r="E142" s="75" t="s">
        <v>142</v>
      </c>
      <c r="F142" s="77">
        <v>476.3822</v>
      </c>
      <c r="G142" s="77">
        <v>318.7025</v>
      </c>
      <c r="H142" s="79">
        <f t="shared" si="4"/>
        <v>157.67970000000003</v>
      </c>
      <c r="I142" s="45">
        <f t="shared" si="5"/>
        <v>66.90058948466168</v>
      </c>
    </row>
    <row r="143" spans="1:9" ht="25.5" outlineLevel="7">
      <c r="A143" s="76" t="s">
        <v>487</v>
      </c>
      <c r="B143" s="75" t="s">
        <v>45</v>
      </c>
      <c r="C143" s="75" t="s">
        <v>18</v>
      </c>
      <c r="D143" s="75" t="s">
        <v>276</v>
      </c>
      <c r="E143" s="75" t="s">
        <v>9</v>
      </c>
      <c r="F143" s="77">
        <v>199.1752</v>
      </c>
      <c r="G143" s="77">
        <v>189.9511</v>
      </c>
      <c r="H143" s="79">
        <f t="shared" si="4"/>
        <v>9.224099999999993</v>
      </c>
      <c r="I143" s="45">
        <f t="shared" si="5"/>
        <v>95.36885114211006</v>
      </c>
    </row>
    <row r="144" spans="1:9" ht="25.5" outlineLevel="5">
      <c r="A144" s="76" t="s">
        <v>231</v>
      </c>
      <c r="B144" s="75" t="s">
        <v>45</v>
      </c>
      <c r="C144" s="75" t="s">
        <v>18</v>
      </c>
      <c r="D144" s="75" t="s">
        <v>276</v>
      </c>
      <c r="E144" s="75" t="s">
        <v>10</v>
      </c>
      <c r="F144" s="77">
        <v>199.1752</v>
      </c>
      <c r="G144" s="77">
        <v>189.9511</v>
      </c>
      <c r="H144" s="79">
        <f t="shared" si="4"/>
        <v>9.224099999999993</v>
      </c>
      <c r="I144" s="45">
        <f t="shared" si="5"/>
        <v>95.36885114211006</v>
      </c>
    </row>
    <row r="145" spans="1:9" ht="12.75" outlineLevel="6">
      <c r="A145" s="76" t="s">
        <v>687</v>
      </c>
      <c r="B145" s="75" t="s">
        <v>45</v>
      </c>
      <c r="C145" s="75" t="s">
        <v>18</v>
      </c>
      <c r="D145" s="75" t="s">
        <v>276</v>
      </c>
      <c r="E145" s="75" t="s">
        <v>174</v>
      </c>
      <c r="F145" s="77">
        <v>199.1752</v>
      </c>
      <c r="G145" s="77">
        <v>189.9511</v>
      </c>
      <c r="H145" s="79">
        <f t="shared" si="4"/>
        <v>9.224099999999993</v>
      </c>
      <c r="I145" s="45">
        <f t="shared" si="5"/>
        <v>95.36885114211006</v>
      </c>
    </row>
    <row r="146" spans="1:9" ht="12.75" outlineLevel="7">
      <c r="A146" s="76" t="s">
        <v>238</v>
      </c>
      <c r="B146" s="75" t="s">
        <v>45</v>
      </c>
      <c r="C146" s="75" t="s">
        <v>18</v>
      </c>
      <c r="D146" s="75" t="s">
        <v>276</v>
      </c>
      <c r="E146" s="75" t="s">
        <v>115</v>
      </c>
      <c r="F146" s="77">
        <v>277.207</v>
      </c>
      <c r="G146" s="77">
        <v>128.7514</v>
      </c>
      <c r="H146" s="79">
        <f t="shared" si="4"/>
        <v>148.4556</v>
      </c>
      <c r="I146" s="45">
        <f t="shared" si="5"/>
        <v>46.445941119812986</v>
      </c>
    </row>
    <row r="147" spans="1:9" ht="12.75" outlineLevel="7">
      <c r="A147" s="76" t="s">
        <v>277</v>
      </c>
      <c r="B147" s="75" t="s">
        <v>45</v>
      </c>
      <c r="C147" s="75" t="s">
        <v>18</v>
      </c>
      <c r="D147" s="75" t="s">
        <v>276</v>
      </c>
      <c r="E147" s="75" t="s">
        <v>176</v>
      </c>
      <c r="F147" s="77">
        <v>277.207</v>
      </c>
      <c r="G147" s="77">
        <v>128.7514</v>
      </c>
      <c r="H147" s="79">
        <f t="shared" si="4"/>
        <v>148.4556</v>
      </c>
      <c r="I147" s="45">
        <f t="shared" si="5"/>
        <v>46.445941119812986</v>
      </c>
    </row>
    <row r="148" spans="1:9" ht="63.75" outlineLevel="4">
      <c r="A148" s="76" t="s">
        <v>278</v>
      </c>
      <c r="B148" s="75" t="s">
        <v>45</v>
      </c>
      <c r="C148" s="75" t="s">
        <v>18</v>
      </c>
      <c r="D148" s="75" t="s">
        <v>276</v>
      </c>
      <c r="E148" s="75" t="s">
        <v>1</v>
      </c>
      <c r="F148" s="77">
        <v>277.207</v>
      </c>
      <c r="G148" s="77">
        <v>128.7514</v>
      </c>
      <c r="H148" s="79">
        <f t="shared" si="4"/>
        <v>148.4556</v>
      </c>
      <c r="I148" s="45">
        <f t="shared" si="5"/>
        <v>46.445941119812986</v>
      </c>
    </row>
    <row r="149" spans="1:9" ht="12.75" outlineLevel="5">
      <c r="A149" s="76" t="s">
        <v>89</v>
      </c>
      <c r="B149" s="75" t="s">
        <v>45</v>
      </c>
      <c r="C149" s="75" t="s">
        <v>90</v>
      </c>
      <c r="D149" s="75" t="s">
        <v>215</v>
      </c>
      <c r="E149" s="75" t="s">
        <v>142</v>
      </c>
      <c r="F149" s="77">
        <v>5412.0272</v>
      </c>
      <c r="G149" s="77">
        <v>3703.6035</v>
      </c>
      <c r="H149" s="79">
        <f t="shared" si="4"/>
        <v>1708.4237000000003</v>
      </c>
      <c r="I149" s="45">
        <f t="shared" si="5"/>
        <v>68.43283234053222</v>
      </c>
    </row>
    <row r="150" spans="1:9" ht="25.5" outlineLevel="6">
      <c r="A150" s="76" t="s">
        <v>19</v>
      </c>
      <c r="B150" s="75" t="s">
        <v>45</v>
      </c>
      <c r="C150" s="75" t="s">
        <v>20</v>
      </c>
      <c r="D150" s="75" t="s">
        <v>215</v>
      </c>
      <c r="E150" s="75" t="s">
        <v>142</v>
      </c>
      <c r="F150" s="77">
        <v>3905.865</v>
      </c>
      <c r="G150" s="77">
        <v>2854.3988</v>
      </c>
      <c r="H150" s="79">
        <f t="shared" si="4"/>
        <v>1051.4661999999998</v>
      </c>
      <c r="I150" s="45">
        <f t="shared" si="5"/>
        <v>73.07981202627332</v>
      </c>
    </row>
    <row r="151" spans="1:9" ht="25.5" outlineLevel="7">
      <c r="A151" s="76" t="s">
        <v>279</v>
      </c>
      <c r="B151" s="75" t="s">
        <v>45</v>
      </c>
      <c r="C151" s="75" t="s">
        <v>20</v>
      </c>
      <c r="D151" s="75" t="s">
        <v>280</v>
      </c>
      <c r="E151" s="75" t="s">
        <v>142</v>
      </c>
      <c r="F151" s="77">
        <v>3905.865</v>
      </c>
      <c r="G151" s="77">
        <v>2854.3988</v>
      </c>
      <c r="H151" s="79">
        <f t="shared" si="4"/>
        <v>1051.4661999999998</v>
      </c>
      <c r="I151" s="45">
        <f t="shared" si="5"/>
        <v>73.07981202627332</v>
      </c>
    </row>
    <row r="152" spans="1:9" ht="25.5" outlineLevel="7">
      <c r="A152" s="76" t="s">
        <v>294</v>
      </c>
      <c r="B152" s="75" t="s">
        <v>45</v>
      </c>
      <c r="C152" s="75" t="s">
        <v>20</v>
      </c>
      <c r="D152" s="75" t="s">
        <v>295</v>
      </c>
      <c r="E152" s="75" t="s">
        <v>142</v>
      </c>
      <c r="F152" s="77">
        <v>100</v>
      </c>
      <c r="G152" s="77">
        <v>0</v>
      </c>
      <c r="H152" s="79">
        <f t="shared" si="4"/>
        <v>100</v>
      </c>
      <c r="I152" s="45">
        <f t="shared" si="5"/>
        <v>0</v>
      </c>
    </row>
    <row r="153" spans="1:9" ht="25.5" outlineLevel="5">
      <c r="A153" s="76" t="s">
        <v>737</v>
      </c>
      <c r="B153" s="75" t="s">
        <v>45</v>
      </c>
      <c r="C153" s="75" t="s">
        <v>20</v>
      </c>
      <c r="D153" s="75" t="s">
        <v>738</v>
      </c>
      <c r="E153" s="75" t="s">
        <v>142</v>
      </c>
      <c r="F153" s="77">
        <v>100</v>
      </c>
      <c r="G153" s="77">
        <v>0</v>
      </c>
      <c r="H153" s="79">
        <f t="shared" si="4"/>
        <v>100</v>
      </c>
      <c r="I153" s="45">
        <f t="shared" si="5"/>
        <v>0</v>
      </c>
    </row>
    <row r="154" spans="1:9" ht="25.5" outlineLevel="6">
      <c r="A154" s="76" t="s">
        <v>487</v>
      </c>
      <c r="B154" s="75" t="s">
        <v>45</v>
      </c>
      <c r="C154" s="75" t="s">
        <v>20</v>
      </c>
      <c r="D154" s="75" t="s">
        <v>738</v>
      </c>
      <c r="E154" s="75" t="s">
        <v>9</v>
      </c>
      <c r="F154" s="77">
        <v>100</v>
      </c>
      <c r="G154" s="77">
        <v>0</v>
      </c>
      <c r="H154" s="79">
        <f t="shared" si="4"/>
        <v>100</v>
      </c>
      <c r="I154" s="45">
        <f t="shared" si="5"/>
        <v>0</v>
      </c>
    </row>
    <row r="155" spans="1:9" ht="25.5" outlineLevel="7">
      <c r="A155" s="76" t="s">
        <v>231</v>
      </c>
      <c r="B155" s="75" t="s">
        <v>45</v>
      </c>
      <c r="C155" s="75" t="s">
        <v>20</v>
      </c>
      <c r="D155" s="75" t="s">
        <v>738</v>
      </c>
      <c r="E155" s="75" t="s">
        <v>10</v>
      </c>
      <c r="F155" s="77">
        <v>100</v>
      </c>
      <c r="G155" s="77">
        <v>0</v>
      </c>
      <c r="H155" s="79">
        <f t="shared" si="4"/>
        <v>100</v>
      </c>
      <c r="I155" s="45">
        <f t="shared" si="5"/>
        <v>0</v>
      </c>
    </row>
    <row r="156" spans="1:9" ht="12.75" outlineLevel="7">
      <c r="A156" s="76" t="s">
        <v>687</v>
      </c>
      <c r="B156" s="75" t="s">
        <v>45</v>
      </c>
      <c r="C156" s="75" t="s">
        <v>20</v>
      </c>
      <c r="D156" s="75" t="s">
        <v>738</v>
      </c>
      <c r="E156" s="75" t="s">
        <v>174</v>
      </c>
      <c r="F156" s="77">
        <v>100</v>
      </c>
      <c r="G156" s="77">
        <v>0</v>
      </c>
      <c r="H156" s="79">
        <f t="shared" si="4"/>
        <v>100</v>
      </c>
      <c r="I156" s="45">
        <f t="shared" si="5"/>
        <v>0</v>
      </c>
    </row>
    <row r="157" spans="1:9" ht="76.5" outlineLevel="5">
      <c r="A157" s="76" t="s">
        <v>281</v>
      </c>
      <c r="B157" s="75" t="s">
        <v>45</v>
      </c>
      <c r="C157" s="75" t="s">
        <v>20</v>
      </c>
      <c r="D157" s="75" t="s">
        <v>282</v>
      </c>
      <c r="E157" s="75" t="s">
        <v>142</v>
      </c>
      <c r="F157" s="77">
        <v>3805.865</v>
      </c>
      <c r="G157" s="77">
        <v>2854.3988</v>
      </c>
      <c r="H157" s="79">
        <f t="shared" si="4"/>
        <v>951.4661999999998</v>
      </c>
      <c r="I157" s="45">
        <f t="shared" si="5"/>
        <v>75.00000131376179</v>
      </c>
    </row>
    <row r="158" spans="1:9" ht="127.5" outlineLevel="6">
      <c r="A158" s="76" t="s">
        <v>1002</v>
      </c>
      <c r="B158" s="75" t="s">
        <v>45</v>
      </c>
      <c r="C158" s="75" t="s">
        <v>20</v>
      </c>
      <c r="D158" s="75" t="s">
        <v>283</v>
      </c>
      <c r="E158" s="75" t="s">
        <v>142</v>
      </c>
      <c r="F158" s="77">
        <v>3805.865</v>
      </c>
      <c r="G158" s="77">
        <v>2854.3988</v>
      </c>
      <c r="H158" s="79">
        <f t="shared" si="4"/>
        <v>951.4661999999998</v>
      </c>
      <c r="I158" s="45">
        <f t="shared" si="5"/>
        <v>75.00000131376179</v>
      </c>
    </row>
    <row r="159" spans="1:9" ht="12.75" outlineLevel="7">
      <c r="A159" s="76" t="s">
        <v>251</v>
      </c>
      <c r="B159" s="75" t="s">
        <v>45</v>
      </c>
      <c r="C159" s="75" t="s">
        <v>20</v>
      </c>
      <c r="D159" s="75" t="s">
        <v>283</v>
      </c>
      <c r="E159" s="75" t="s">
        <v>144</v>
      </c>
      <c r="F159" s="77">
        <v>3805.865</v>
      </c>
      <c r="G159" s="77">
        <v>2854.3988</v>
      </c>
      <c r="H159" s="79">
        <f t="shared" si="4"/>
        <v>951.4661999999998</v>
      </c>
      <c r="I159" s="45">
        <f t="shared" si="5"/>
        <v>75.00000131376179</v>
      </c>
    </row>
    <row r="160" spans="1:9" ht="12.75" outlineLevel="7">
      <c r="A160" s="76" t="s">
        <v>252</v>
      </c>
      <c r="B160" s="75" t="s">
        <v>45</v>
      </c>
      <c r="C160" s="75" t="s">
        <v>20</v>
      </c>
      <c r="D160" s="75" t="s">
        <v>283</v>
      </c>
      <c r="E160" s="75" t="s">
        <v>184</v>
      </c>
      <c r="F160" s="77">
        <v>3805.865</v>
      </c>
      <c r="G160" s="77">
        <v>2854.3988</v>
      </c>
      <c r="H160" s="79">
        <f t="shared" si="4"/>
        <v>951.4661999999998</v>
      </c>
      <c r="I160" s="45">
        <f t="shared" si="5"/>
        <v>75.00000131376179</v>
      </c>
    </row>
    <row r="161" spans="1:9" ht="12.75" outlineLevel="5">
      <c r="A161" s="76" t="s">
        <v>60</v>
      </c>
      <c r="B161" s="75" t="s">
        <v>45</v>
      </c>
      <c r="C161" s="75" t="s">
        <v>61</v>
      </c>
      <c r="D161" s="75" t="s">
        <v>215</v>
      </c>
      <c r="E161" s="75" t="s">
        <v>142</v>
      </c>
      <c r="F161" s="77">
        <v>692.4</v>
      </c>
      <c r="G161" s="77">
        <v>519.3</v>
      </c>
      <c r="H161" s="79">
        <f t="shared" si="4"/>
        <v>173.10000000000002</v>
      </c>
      <c r="I161" s="45">
        <f t="shared" si="5"/>
        <v>75</v>
      </c>
    </row>
    <row r="162" spans="1:9" ht="25.5" outlineLevel="6">
      <c r="A162" s="76" t="s">
        <v>279</v>
      </c>
      <c r="B162" s="75" t="s">
        <v>45</v>
      </c>
      <c r="C162" s="75" t="s">
        <v>61</v>
      </c>
      <c r="D162" s="75" t="s">
        <v>280</v>
      </c>
      <c r="E162" s="75" t="s">
        <v>142</v>
      </c>
      <c r="F162" s="77">
        <v>692.4</v>
      </c>
      <c r="G162" s="77">
        <v>519.3</v>
      </c>
      <c r="H162" s="79">
        <f t="shared" si="4"/>
        <v>173.10000000000002</v>
      </c>
      <c r="I162" s="45">
        <f t="shared" si="5"/>
        <v>75</v>
      </c>
    </row>
    <row r="163" spans="1:9" ht="38.25" outlineLevel="7">
      <c r="A163" s="76" t="s">
        <v>284</v>
      </c>
      <c r="B163" s="75" t="s">
        <v>45</v>
      </c>
      <c r="C163" s="75" t="s">
        <v>61</v>
      </c>
      <c r="D163" s="75" t="s">
        <v>285</v>
      </c>
      <c r="E163" s="75" t="s">
        <v>142</v>
      </c>
      <c r="F163" s="77">
        <v>90.3</v>
      </c>
      <c r="G163" s="77">
        <v>67.725</v>
      </c>
      <c r="H163" s="79">
        <f t="shared" si="4"/>
        <v>22.575000000000003</v>
      </c>
      <c r="I163" s="45">
        <f t="shared" si="5"/>
        <v>75</v>
      </c>
    </row>
    <row r="164" spans="1:9" ht="38.25" outlineLevel="7">
      <c r="A164" s="76" t="s">
        <v>286</v>
      </c>
      <c r="B164" s="75" t="s">
        <v>45</v>
      </c>
      <c r="C164" s="75" t="s">
        <v>61</v>
      </c>
      <c r="D164" s="75" t="s">
        <v>287</v>
      </c>
      <c r="E164" s="75" t="s">
        <v>142</v>
      </c>
      <c r="F164" s="77">
        <v>90.3</v>
      </c>
      <c r="G164" s="77">
        <v>67.725</v>
      </c>
      <c r="H164" s="79">
        <f t="shared" si="4"/>
        <v>22.575000000000003</v>
      </c>
      <c r="I164" s="45">
        <f t="shared" si="5"/>
        <v>75</v>
      </c>
    </row>
    <row r="165" spans="1:9" ht="12.75" outlineLevel="6">
      <c r="A165" s="76" t="s">
        <v>251</v>
      </c>
      <c r="B165" s="75" t="s">
        <v>45</v>
      </c>
      <c r="C165" s="75" t="s">
        <v>61</v>
      </c>
      <c r="D165" s="75" t="s">
        <v>287</v>
      </c>
      <c r="E165" s="75" t="s">
        <v>144</v>
      </c>
      <c r="F165" s="77">
        <v>90.3</v>
      </c>
      <c r="G165" s="77">
        <v>67.725</v>
      </c>
      <c r="H165" s="79">
        <f t="shared" si="4"/>
        <v>22.575000000000003</v>
      </c>
      <c r="I165" s="45">
        <f t="shared" si="5"/>
        <v>75</v>
      </c>
    </row>
    <row r="166" spans="1:9" ht="12.75" outlineLevel="7">
      <c r="A166" s="76" t="s">
        <v>252</v>
      </c>
      <c r="B166" s="75" t="s">
        <v>45</v>
      </c>
      <c r="C166" s="75" t="s">
        <v>61</v>
      </c>
      <c r="D166" s="75" t="s">
        <v>287</v>
      </c>
      <c r="E166" s="75" t="s">
        <v>184</v>
      </c>
      <c r="F166" s="77">
        <v>90.3</v>
      </c>
      <c r="G166" s="77">
        <v>67.725</v>
      </c>
      <c r="H166" s="79">
        <f t="shared" si="4"/>
        <v>22.575000000000003</v>
      </c>
      <c r="I166" s="45">
        <f t="shared" si="5"/>
        <v>75</v>
      </c>
    </row>
    <row r="167" spans="1:9" ht="38.25" outlineLevel="7">
      <c r="A167" s="76" t="s">
        <v>288</v>
      </c>
      <c r="B167" s="75" t="s">
        <v>45</v>
      </c>
      <c r="C167" s="75" t="s">
        <v>61</v>
      </c>
      <c r="D167" s="75" t="s">
        <v>289</v>
      </c>
      <c r="E167" s="75" t="s">
        <v>142</v>
      </c>
      <c r="F167" s="77">
        <v>602.1</v>
      </c>
      <c r="G167" s="77">
        <v>451.575</v>
      </c>
      <c r="H167" s="79">
        <f t="shared" si="4"/>
        <v>150.52500000000003</v>
      </c>
      <c r="I167" s="45">
        <f t="shared" si="5"/>
        <v>75</v>
      </c>
    </row>
    <row r="168" spans="1:9" ht="38.25" outlineLevel="5">
      <c r="A168" s="76" t="s">
        <v>290</v>
      </c>
      <c r="B168" s="75" t="s">
        <v>45</v>
      </c>
      <c r="C168" s="75" t="s">
        <v>61</v>
      </c>
      <c r="D168" s="75" t="s">
        <v>291</v>
      </c>
      <c r="E168" s="75" t="s">
        <v>142</v>
      </c>
      <c r="F168" s="77">
        <v>602.1</v>
      </c>
      <c r="G168" s="77">
        <v>451.575</v>
      </c>
      <c r="H168" s="79">
        <f t="shared" si="4"/>
        <v>150.52500000000003</v>
      </c>
      <c r="I168" s="45">
        <f t="shared" si="5"/>
        <v>75</v>
      </c>
    </row>
    <row r="169" spans="1:9" ht="12.75" outlineLevel="6">
      <c r="A169" s="76" t="s">
        <v>251</v>
      </c>
      <c r="B169" s="75" t="s">
        <v>45</v>
      </c>
      <c r="C169" s="75" t="s">
        <v>61</v>
      </c>
      <c r="D169" s="75" t="s">
        <v>291</v>
      </c>
      <c r="E169" s="75" t="s">
        <v>144</v>
      </c>
      <c r="F169" s="77">
        <v>602.1</v>
      </c>
      <c r="G169" s="77">
        <v>451.575</v>
      </c>
      <c r="H169" s="79">
        <f t="shared" si="4"/>
        <v>150.52500000000003</v>
      </c>
      <c r="I169" s="45">
        <f t="shared" si="5"/>
        <v>75</v>
      </c>
    </row>
    <row r="170" spans="1:9" ht="12.75" outlineLevel="7">
      <c r="A170" s="76" t="s">
        <v>252</v>
      </c>
      <c r="B170" s="75" t="s">
        <v>45</v>
      </c>
      <c r="C170" s="75" t="s">
        <v>61</v>
      </c>
      <c r="D170" s="75" t="s">
        <v>291</v>
      </c>
      <c r="E170" s="75" t="s">
        <v>184</v>
      </c>
      <c r="F170" s="77">
        <v>602.1</v>
      </c>
      <c r="G170" s="77">
        <v>451.575</v>
      </c>
      <c r="H170" s="79">
        <f t="shared" si="4"/>
        <v>150.52500000000003</v>
      </c>
      <c r="I170" s="45">
        <f t="shared" si="5"/>
        <v>75</v>
      </c>
    </row>
    <row r="171" spans="1:9" ht="25.5" outlineLevel="7">
      <c r="A171" s="76" t="s">
        <v>292</v>
      </c>
      <c r="B171" s="75" t="s">
        <v>45</v>
      </c>
      <c r="C171" s="75" t="s">
        <v>293</v>
      </c>
      <c r="D171" s="75" t="s">
        <v>215</v>
      </c>
      <c r="E171" s="75" t="s">
        <v>142</v>
      </c>
      <c r="F171" s="77">
        <v>813.7622</v>
      </c>
      <c r="G171" s="77">
        <v>329.9047</v>
      </c>
      <c r="H171" s="79">
        <f t="shared" si="4"/>
        <v>483.8575</v>
      </c>
      <c r="I171" s="45">
        <f t="shared" si="5"/>
        <v>40.54067637941403</v>
      </c>
    </row>
    <row r="172" spans="1:9" ht="25.5" outlineLevel="5">
      <c r="A172" s="76" t="s">
        <v>279</v>
      </c>
      <c r="B172" s="75" t="s">
        <v>45</v>
      </c>
      <c r="C172" s="75" t="s">
        <v>293</v>
      </c>
      <c r="D172" s="75" t="s">
        <v>280</v>
      </c>
      <c r="E172" s="75" t="s">
        <v>142</v>
      </c>
      <c r="F172" s="77">
        <v>813.7622</v>
      </c>
      <c r="G172" s="77">
        <v>329.9047</v>
      </c>
      <c r="H172" s="79">
        <f t="shared" si="4"/>
        <v>483.8575</v>
      </c>
      <c r="I172" s="45">
        <f t="shared" si="5"/>
        <v>40.54067637941403</v>
      </c>
    </row>
    <row r="173" spans="1:9" ht="25.5" outlineLevel="6">
      <c r="A173" s="76" t="s">
        <v>294</v>
      </c>
      <c r="B173" s="75" t="s">
        <v>45</v>
      </c>
      <c r="C173" s="75" t="s">
        <v>293</v>
      </c>
      <c r="D173" s="75" t="s">
        <v>295</v>
      </c>
      <c r="E173" s="75" t="s">
        <v>142</v>
      </c>
      <c r="F173" s="77">
        <v>813.7622</v>
      </c>
      <c r="G173" s="77">
        <v>329.9047</v>
      </c>
      <c r="H173" s="79">
        <f t="shared" si="4"/>
        <v>483.8575</v>
      </c>
      <c r="I173" s="45">
        <f t="shared" si="5"/>
        <v>40.54067637941403</v>
      </c>
    </row>
    <row r="174" spans="1:9" ht="25.5" outlineLevel="7">
      <c r="A174" s="76" t="s">
        <v>739</v>
      </c>
      <c r="B174" s="75" t="s">
        <v>45</v>
      </c>
      <c r="C174" s="75" t="s">
        <v>293</v>
      </c>
      <c r="D174" s="75" t="s">
        <v>489</v>
      </c>
      <c r="E174" s="75" t="s">
        <v>142</v>
      </c>
      <c r="F174" s="77">
        <v>763.7622</v>
      </c>
      <c r="G174" s="77">
        <v>329.9047</v>
      </c>
      <c r="H174" s="79">
        <f t="shared" si="4"/>
        <v>433.8575</v>
      </c>
      <c r="I174" s="45">
        <f t="shared" si="5"/>
        <v>43.19468808485154</v>
      </c>
    </row>
    <row r="175" spans="1:9" ht="25.5" outlineLevel="7">
      <c r="A175" s="76" t="s">
        <v>487</v>
      </c>
      <c r="B175" s="75" t="s">
        <v>45</v>
      </c>
      <c r="C175" s="75" t="s">
        <v>293</v>
      </c>
      <c r="D175" s="75" t="s">
        <v>489</v>
      </c>
      <c r="E175" s="75" t="s">
        <v>9</v>
      </c>
      <c r="F175" s="77">
        <v>763.7622</v>
      </c>
      <c r="G175" s="77">
        <v>329.9047</v>
      </c>
      <c r="H175" s="79">
        <f t="shared" si="4"/>
        <v>433.8575</v>
      </c>
      <c r="I175" s="45">
        <f t="shared" si="5"/>
        <v>43.19468808485154</v>
      </c>
    </row>
    <row r="176" spans="1:9" ht="25.5" outlineLevel="5">
      <c r="A176" s="76" t="s">
        <v>231</v>
      </c>
      <c r="B176" s="75" t="s">
        <v>45</v>
      </c>
      <c r="C176" s="75" t="s">
        <v>293</v>
      </c>
      <c r="D176" s="75" t="s">
        <v>489</v>
      </c>
      <c r="E176" s="75" t="s">
        <v>10</v>
      </c>
      <c r="F176" s="77">
        <v>763.7622</v>
      </c>
      <c r="G176" s="77">
        <v>329.9047</v>
      </c>
      <c r="H176" s="79">
        <f t="shared" si="4"/>
        <v>433.8575</v>
      </c>
      <c r="I176" s="45">
        <f t="shared" si="5"/>
        <v>43.19468808485154</v>
      </c>
    </row>
    <row r="177" spans="1:9" ht="25.5" outlineLevel="6">
      <c r="A177" s="76" t="s">
        <v>232</v>
      </c>
      <c r="B177" s="75" t="s">
        <v>45</v>
      </c>
      <c r="C177" s="75" t="s">
        <v>293</v>
      </c>
      <c r="D177" s="75" t="s">
        <v>489</v>
      </c>
      <c r="E177" s="75" t="s">
        <v>173</v>
      </c>
      <c r="F177" s="77">
        <v>365.3122</v>
      </c>
      <c r="G177" s="77">
        <v>138.0047</v>
      </c>
      <c r="H177" s="79">
        <f t="shared" si="4"/>
        <v>227.3075</v>
      </c>
      <c r="I177" s="45">
        <f t="shared" si="5"/>
        <v>37.77719441069858</v>
      </c>
    </row>
    <row r="178" spans="1:9" ht="12.75" outlineLevel="7">
      <c r="A178" s="76" t="s">
        <v>687</v>
      </c>
      <c r="B178" s="75" t="s">
        <v>45</v>
      </c>
      <c r="C178" s="75" t="s">
        <v>293</v>
      </c>
      <c r="D178" s="75" t="s">
        <v>489</v>
      </c>
      <c r="E178" s="75" t="s">
        <v>174</v>
      </c>
      <c r="F178" s="77">
        <v>398.45</v>
      </c>
      <c r="G178" s="77">
        <v>191.9</v>
      </c>
      <c r="H178" s="79">
        <f t="shared" si="4"/>
        <v>206.54999999999998</v>
      </c>
      <c r="I178" s="45">
        <f t="shared" si="5"/>
        <v>48.16162630191994</v>
      </c>
    </row>
    <row r="179" spans="1:9" ht="12.75" outlineLevel="7">
      <c r="A179" s="76" t="s">
        <v>688</v>
      </c>
      <c r="B179" s="75" t="s">
        <v>45</v>
      </c>
      <c r="C179" s="75" t="s">
        <v>293</v>
      </c>
      <c r="D179" s="75" t="s">
        <v>689</v>
      </c>
      <c r="E179" s="75" t="s">
        <v>142</v>
      </c>
      <c r="F179" s="77">
        <v>50</v>
      </c>
      <c r="G179" s="77">
        <v>0</v>
      </c>
      <c r="H179" s="79">
        <f t="shared" si="4"/>
        <v>50</v>
      </c>
      <c r="I179" s="45">
        <f t="shared" si="5"/>
        <v>0</v>
      </c>
    </row>
    <row r="180" spans="1:9" ht="25.5" outlineLevel="7">
      <c r="A180" s="76" t="s">
        <v>487</v>
      </c>
      <c r="B180" s="75" t="s">
        <v>45</v>
      </c>
      <c r="C180" s="75" t="s">
        <v>293</v>
      </c>
      <c r="D180" s="75" t="s">
        <v>689</v>
      </c>
      <c r="E180" s="75" t="s">
        <v>9</v>
      </c>
      <c r="F180" s="77">
        <v>50</v>
      </c>
      <c r="G180" s="77">
        <v>0</v>
      </c>
      <c r="H180" s="79">
        <f t="shared" si="4"/>
        <v>50</v>
      </c>
      <c r="I180" s="45">
        <f t="shared" si="5"/>
        <v>0</v>
      </c>
    </row>
    <row r="181" spans="1:9" ht="25.5" outlineLevel="4">
      <c r="A181" s="76" t="s">
        <v>231</v>
      </c>
      <c r="B181" s="75" t="s">
        <v>45</v>
      </c>
      <c r="C181" s="75" t="s">
        <v>293</v>
      </c>
      <c r="D181" s="75" t="s">
        <v>689</v>
      </c>
      <c r="E181" s="75" t="s">
        <v>10</v>
      </c>
      <c r="F181" s="77">
        <v>50</v>
      </c>
      <c r="G181" s="77">
        <v>0</v>
      </c>
      <c r="H181" s="79">
        <f t="shared" si="4"/>
        <v>50</v>
      </c>
      <c r="I181" s="45">
        <f t="shared" si="5"/>
        <v>0</v>
      </c>
    </row>
    <row r="182" spans="1:9" ht="12.75" outlineLevel="5">
      <c r="A182" s="76" t="s">
        <v>687</v>
      </c>
      <c r="B182" s="75" t="s">
        <v>45</v>
      </c>
      <c r="C182" s="75" t="s">
        <v>293</v>
      </c>
      <c r="D182" s="75" t="s">
        <v>689</v>
      </c>
      <c r="E182" s="75" t="s">
        <v>174</v>
      </c>
      <c r="F182" s="77">
        <v>50</v>
      </c>
      <c r="G182" s="77">
        <v>0</v>
      </c>
      <c r="H182" s="79">
        <f t="shared" si="4"/>
        <v>50</v>
      </c>
      <c r="I182" s="45">
        <f t="shared" si="5"/>
        <v>0</v>
      </c>
    </row>
    <row r="183" spans="1:9" ht="12.75" outlineLevel="6">
      <c r="A183" s="76" t="s">
        <v>66</v>
      </c>
      <c r="B183" s="75" t="s">
        <v>45</v>
      </c>
      <c r="C183" s="75" t="s">
        <v>147</v>
      </c>
      <c r="D183" s="75" t="s">
        <v>215</v>
      </c>
      <c r="E183" s="75" t="s">
        <v>142</v>
      </c>
      <c r="F183" s="77">
        <v>11334.4845</v>
      </c>
      <c r="G183" s="77">
        <v>7366.9101</v>
      </c>
      <c r="H183" s="79">
        <f t="shared" si="4"/>
        <v>3967.5744000000004</v>
      </c>
      <c r="I183" s="45">
        <f t="shared" si="5"/>
        <v>64.99554611416161</v>
      </c>
    </row>
    <row r="184" spans="1:9" ht="12.75" outlineLevel="7">
      <c r="A184" s="76" t="s">
        <v>210</v>
      </c>
      <c r="B184" s="75" t="s">
        <v>45</v>
      </c>
      <c r="C184" s="75" t="s">
        <v>211</v>
      </c>
      <c r="D184" s="75" t="s">
        <v>215</v>
      </c>
      <c r="E184" s="75" t="s">
        <v>142</v>
      </c>
      <c r="F184" s="77">
        <v>2543.42</v>
      </c>
      <c r="G184" s="77">
        <v>797.34</v>
      </c>
      <c r="H184" s="79">
        <f t="shared" si="4"/>
        <v>1746.08</v>
      </c>
      <c r="I184" s="45">
        <f t="shared" si="5"/>
        <v>31.349128339008107</v>
      </c>
    </row>
    <row r="185" spans="1:9" ht="38.25" outlineLevel="7">
      <c r="A185" s="76" t="s">
        <v>296</v>
      </c>
      <c r="B185" s="75" t="s">
        <v>45</v>
      </c>
      <c r="C185" s="75" t="s">
        <v>211</v>
      </c>
      <c r="D185" s="75" t="s">
        <v>297</v>
      </c>
      <c r="E185" s="75" t="s">
        <v>142</v>
      </c>
      <c r="F185" s="77">
        <v>2543.42</v>
      </c>
      <c r="G185" s="77">
        <v>797.34</v>
      </c>
      <c r="H185" s="79">
        <f t="shared" si="4"/>
        <v>1746.08</v>
      </c>
      <c r="I185" s="45">
        <f t="shared" si="5"/>
        <v>31.349128339008107</v>
      </c>
    </row>
    <row r="186" spans="1:9" ht="25.5" outlineLevel="5">
      <c r="A186" s="76" t="s">
        <v>298</v>
      </c>
      <c r="B186" s="75" t="s">
        <v>45</v>
      </c>
      <c r="C186" s="75" t="s">
        <v>211</v>
      </c>
      <c r="D186" s="75" t="s">
        <v>299</v>
      </c>
      <c r="E186" s="75" t="s">
        <v>142</v>
      </c>
      <c r="F186" s="77">
        <v>2543.42</v>
      </c>
      <c r="G186" s="77">
        <v>797.34</v>
      </c>
      <c r="H186" s="79">
        <f t="shared" si="4"/>
        <v>1746.08</v>
      </c>
      <c r="I186" s="45">
        <f t="shared" si="5"/>
        <v>31.349128339008107</v>
      </c>
    </row>
    <row r="187" spans="1:9" ht="38.25" outlineLevel="6">
      <c r="A187" s="76" t="s">
        <v>574</v>
      </c>
      <c r="B187" s="75" t="s">
        <v>45</v>
      </c>
      <c r="C187" s="75" t="s">
        <v>211</v>
      </c>
      <c r="D187" s="75" t="s">
        <v>300</v>
      </c>
      <c r="E187" s="75" t="s">
        <v>142</v>
      </c>
      <c r="F187" s="77">
        <v>2543.42</v>
      </c>
      <c r="G187" s="77">
        <v>797.34</v>
      </c>
      <c r="H187" s="79">
        <f t="shared" si="4"/>
        <v>1746.08</v>
      </c>
      <c r="I187" s="45">
        <f t="shared" si="5"/>
        <v>31.349128339008107</v>
      </c>
    </row>
    <row r="188" spans="1:9" ht="25.5" outlineLevel="7">
      <c r="A188" s="76" t="s">
        <v>690</v>
      </c>
      <c r="B188" s="75" t="s">
        <v>45</v>
      </c>
      <c r="C188" s="75" t="s">
        <v>211</v>
      </c>
      <c r="D188" s="75" t="s">
        <v>301</v>
      </c>
      <c r="E188" s="75" t="s">
        <v>142</v>
      </c>
      <c r="F188" s="77">
        <v>2525.22</v>
      </c>
      <c r="G188" s="77">
        <v>797.34</v>
      </c>
      <c r="H188" s="79">
        <f t="shared" si="4"/>
        <v>1727.8799999999997</v>
      </c>
      <c r="I188" s="45">
        <f t="shared" si="5"/>
        <v>31.57507068691045</v>
      </c>
    </row>
    <row r="189" spans="1:9" ht="25.5" outlineLevel="7">
      <c r="A189" s="76" t="s">
        <v>487</v>
      </c>
      <c r="B189" s="75" t="s">
        <v>45</v>
      </c>
      <c r="C189" s="75" t="s">
        <v>211</v>
      </c>
      <c r="D189" s="75" t="s">
        <v>301</v>
      </c>
      <c r="E189" s="75" t="s">
        <v>9</v>
      </c>
      <c r="F189" s="77">
        <v>2525.22</v>
      </c>
      <c r="G189" s="77">
        <v>797.34</v>
      </c>
      <c r="H189" s="79">
        <f t="shared" si="4"/>
        <v>1727.8799999999997</v>
      </c>
      <c r="I189" s="45">
        <f t="shared" si="5"/>
        <v>31.57507068691045</v>
      </c>
    </row>
    <row r="190" spans="1:9" ht="25.5" outlineLevel="5">
      <c r="A190" s="76" t="s">
        <v>231</v>
      </c>
      <c r="B190" s="75" t="s">
        <v>45</v>
      </c>
      <c r="C190" s="75" t="s">
        <v>211</v>
      </c>
      <c r="D190" s="75" t="s">
        <v>301</v>
      </c>
      <c r="E190" s="75" t="s">
        <v>10</v>
      </c>
      <c r="F190" s="77">
        <v>2525.22</v>
      </c>
      <c r="G190" s="77">
        <v>797.34</v>
      </c>
      <c r="H190" s="79">
        <f t="shared" si="4"/>
        <v>1727.8799999999997</v>
      </c>
      <c r="I190" s="45">
        <f t="shared" si="5"/>
        <v>31.57507068691045</v>
      </c>
    </row>
    <row r="191" spans="1:9" ht="12.75" outlineLevel="6">
      <c r="A191" s="76" t="s">
        <v>687</v>
      </c>
      <c r="B191" s="75" t="s">
        <v>45</v>
      </c>
      <c r="C191" s="75" t="s">
        <v>211</v>
      </c>
      <c r="D191" s="75" t="s">
        <v>301</v>
      </c>
      <c r="E191" s="75" t="s">
        <v>174</v>
      </c>
      <c r="F191" s="77">
        <v>2525.22</v>
      </c>
      <c r="G191" s="77">
        <v>797.34</v>
      </c>
      <c r="H191" s="79">
        <f t="shared" si="4"/>
        <v>1727.8799999999997</v>
      </c>
      <c r="I191" s="45">
        <f t="shared" si="5"/>
        <v>31.57507068691045</v>
      </c>
    </row>
    <row r="192" spans="1:9" ht="38.25" outlineLevel="7">
      <c r="A192" s="76" t="s">
        <v>302</v>
      </c>
      <c r="B192" s="75" t="s">
        <v>45</v>
      </c>
      <c r="C192" s="75" t="s">
        <v>211</v>
      </c>
      <c r="D192" s="75" t="s">
        <v>303</v>
      </c>
      <c r="E192" s="75" t="s">
        <v>142</v>
      </c>
      <c r="F192" s="77">
        <v>18.2</v>
      </c>
      <c r="G192" s="77">
        <v>0</v>
      </c>
      <c r="H192" s="79">
        <f t="shared" si="4"/>
        <v>18.2</v>
      </c>
      <c r="I192" s="45">
        <f t="shared" si="5"/>
        <v>0</v>
      </c>
    </row>
    <row r="193" spans="1:9" ht="25.5" outlineLevel="7">
      <c r="A193" s="76" t="s">
        <v>487</v>
      </c>
      <c r="B193" s="75" t="s">
        <v>45</v>
      </c>
      <c r="C193" s="75" t="s">
        <v>211</v>
      </c>
      <c r="D193" s="75" t="s">
        <v>303</v>
      </c>
      <c r="E193" s="75" t="s">
        <v>9</v>
      </c>
      <c r="F193" s="77">
        <v>18.2</v>
      </c>
      <c r="G193" s="77">
        <v>0</v>
      </c>
      <c r="H193" s="79">
        <f t="shared" si="4"/>
        <v>18.2</v>
      </c>
      <c r="I193" s="45">
        <f t="shared" si="5"/>
        <v>0</v>
      </c>
    </row>
    <row r="194" spans="1:9" ht="25.5" outlineLevel="5">
      <c r="A194" s="76" t="s">
        <v>231</v>
      </c>
      <c r="B194" s="75" t="s">
        <v>45</v>
      </c>
      <c r="C194" s="75" t="s">
        <v>211</v>
      </c>
      <c r="D194" s="75" t="s">
        <v>303</v>
      </c>
      <c r="E194" s="75" t="s">
        <v>10</v>
      </c>
      <c r="F194" s="77">
        <v>18.2</v>
      </c>
      <c r="G194" s="77">
        <v>0</v>
      </c>
      <c r="H194" s="79">
        <f t="shared" si="4"/>
        <v>18.2</v>
      </c>
      <c r="I194" s="45">
        <f t="shared" si="5"/>
        <v>0</v>
      </c>
    </row>
    <row r="195" spans="1:9" ht="12.75" outlineLevel="6">
      <c r="A195" s="76" t="s">
        <v>687</v>
      </c>
      <c r="B195" s="75" t="s">
        <v>45</v>
      </c>
      <c r="C195" s="75" t="s">
        <v>211</v>
      </c>
      <c r="D195" s="75" t="s">
        <v>303</v>
      </c>
      <c r="E195" s="75" t="s">
        <v>174</v>
      </c>
      <c r="F195" s="77">
        <v>18.2</v>
      </c>
      <c r="G195" s="77">
        <v>0</v>
      </c>
      <c r="H195" s="79">
        <f t="shared" si="4"/>
        <v>18.2</v>
      </c>
      <c r="I195" s="45">
        <f t="shared" si="5"/>
        <v>0</v>
      </c>
    </row>
    <row r="196" spans="1:9" ht="12.75" outlineLevel="7">
      <c r="A196" s="76" t="s">
        <v>691</v>
      </c>
      <c r="B196" s="75" t="s">
        <v>45</v>
      </c>
      <c r="C196" s="75" t="s">
        <v>692</v>
      </c>
      <c r="D196" s="75" t="s">
        <v>215</v>
      </c>
      <c r="E196" s="75" t="s">
        <v>142</v>
      </c>
      <c r="F196" s="77">
        <v>7807.1434</v>
      </c>
      <c r="G196" s="77">
        <v>5817.1666</v>
      </c>
      <c r="H196" s="79">
        <f t="shared" si="4"/>
        <v>1989.9768000000004</v>
      </c>
      <c r="I196" s="45">
        <f t="shared" si="5"/>
        <v>74.51082043657607</v>
      </c>
    </row>
    <row r="197" spans="1:9" ht="25.5" outlineLevel="7">
      <c r="A197" s="76" t="s">
        <v>409</v>
      </c>
      <c r="B197" s="75" t="s">
        <v>45</v>
      </c>
      <c r="C197" s="75" t="s">
        <v>692</v>
      </c>
      <c r="D197" s="75" t="s">
        <v>410</v>
      </c>
      <c r="E197" s="75" t="s">
        <v>142</v>
      </c>
      <c r="F197" s="77">
        <v>7807.1434</v>
      </c>
      <c r="G197" s="77">
        <v>5817.1666</v>
      </c>
      <c r="H197" s="79">
        <f t="shared" si="4"/>
        <v>1989.9768000000004</v>
      </c>
      <c r="I197" s="45">
        <f t="shared" si="5"/>
        <v>74.51082043657607</v>
      </c>
    </row>
    <row r="198" spans="1:9" ht="25.5" outlineLevel="5">
      <c r="A198" s="76" t="s">
        <v>693</v>
      </c>
      <c r="B198" s="75" t="s">
        <v>45</v>
      </c>
      <c r="C198" s="75" t="s">
        <v>692</v>
      </c>
      <c r="D198" s="75" t="s">
        <v>694</v>
      </c>
      <c r="E198" s="75" t="s">
        <v>142</v>
      </c>
      <c r="F198" s="77">
        <v>7807.1434</v>
      </c>
      <c r="G198" s="77">
        <v>5817.1666</v>
      </c>
      <c r="H198" s="79">
        <f t="shared" si="4"/>
        <v>1989.9768000000004</v>
      </c>
      <c r="I198" s="45">
        <f t="shared" si="5"/>
        <v>74.51082043657607</v>
      </c>
    </row>
    <row r="199" spans="1:9" ht="51" outlineLevel="6">
      <c r="A199" s="76" t="s">
        <v>847</v>
      </c>
      <c r="B199" s="75" t="s">
        <v>45</v>
      </c>
      <c r="C199" s="75" t="s">
        <v>692</v>
      </c>
      <c r="D199" s="75" t="s">
        <v>695</v>
      </c>
      <c r="E199" s="75" t="s">
        <v>142</v>
      </c>
      <c r="F199" s="77">
        <v>7807.1434</v>
      </c>
      <c r="G199" s="77">
        <v>5817.1666</v>
      </c>
      <c r="H199" s="79">
        <f aca="true" t="shared" si="6" ref="H199:H262">F199-G199</f>
        <v>1989.9768000000004</v>
      </c>
      <c r="I199" s="45">
        <f aca="true" t="shared" si="7" ref="I199:I262">G199/F199*100</f>
        <v>74.51082043657607</v>
      </c>
    </row>
    <row r="200" spans="1:9" ht="51" outlineLevel="7">
      <c r="A200" s="76" t="s">
        <v>696</v>
      </c>
      <c r="B200" s="75" t="s">
        <v>45</v>
      </c>
      <c r="C200" s="75" t="s">
        <v>692</v>
      </c>
      <c r="D200" s="75" t="s">
        <v>697</v>
      </c>
      <c r="E200" s="75" t="s">
        <v>142</v>
      </c>
      <c r="F200" s="77">
        <v>139.2753</v>
      </c>
      <c r="G200" s="77">
        <v>26.2412</v>
      </c>
      <c r="H200" s="79">
        <f t="shared" si="6"/>
        <v>113.0341</v>
      </c>
      <c r="I200" s="45">
        <f t="shared" si="7"/>
        <v>18.841244642804575</v>
      </c>
    </row>
    <row r="201" spans="1:9" ht="12.75" outlineLevel="7">
      <c r="A201" s="76" t="s">
        <v>238</v>
      </c>
      <c r="B201" s="75" t="s">
        <v>45</v>
      </c>
      <c r="C201" s="75" t="s">
        <v>692</v>
      </c>
      <c r="D201" s="75" t="s">
        <v>697</v>
      </c>
      <c r="E201" s="75" t="s">
        <v>115</v>
      </c>
      <c r="F201" s="77">
        <v>139.2753</v>
      </c>
      <c r="G201" s="77">
        <v>26.2412</v>
      </c>
      <c r="H201" s="79">
        <f t="shared" si="6"/>
        <v>113.0341</v>
      </c>
      <c r="I201" s="45">
        <f t="shared" si="7"/>
        <v>18.841244642804575</v>
      </c>
    </row>
    <row r="202" spans="1:9" ht="38.25" outlineLevel="5">
      <c r="A202" s="76" t="s">
        <v>329</v>
      </c>
      <c r="B202" s="75" t="s">
        <v>45</v>
      </c>
      <c r="C202" s="75" t="s">
        <v>692</v>
      </c>
      <c r="D202" s="75" t="s">
        <v>697</v>
      </c>
      <c r="E202" s="75" t="s">
        <v>116</v>
      </c>
      <c r="F202" s="77">
        <v>139.2753</v>
      </c>
      <c r="G202" s="77">
        <v>26.2412</v>
      </c>
      <c r="H202" s="79">
        <f t="shared" si="6"/>
        <v>113.0341</v>
      </c>
      <c r="I202" s="45">
        <f t="shared" si="7"/>
        <v>18.841244642804575</v>
      </c>
    </row>
    <row r="203" spans="1:9" ht="38.25" outlineLevel="6">
      <c r="A203" s="76" t="s">
        <v>575</v>
      </c>
      <c r="B203" s="75" t="s">
        <v>45</v>
      </c>
      <c r="C203" s="75" t="s">
        <v>692</v>
      </c>
      <c r="D203" s="75" t="s">
        <v>697</v>
      </c>
      <c r="E203" s="75" t="s">
        <v>576</v>
      </c>
      <c r="F203" s="77">
        <v>139.2753</v>
      </c>
      <c r="G203" s="77">
        <v>26.2412</v>
      </c>
      <c r="H203" s="79">
        <f t="shared" si="6"/>
        <v>113.0341</v>
      </c>
      <c r="I203" s="45">
        <f t="shared" si="7"/>
        <v>18.841244642804575</v>
      </c>
    </row>
    <row r="204" spans="1:9" ht="51" outlineLevel="7">
      <c r="A204" s="76" t="s">
        <v>848</v>
      </c>
      <c r="B204" s="75" t="s">
        <v>45</v>
      </c>
      <c r="C204" s="75" t="s">
        <v>692</v>
      </c>
      <c r="D204" s="75" t="s">
        <v>698</v>
      </c>
      <c r="E204" s="75" t="s">
        <v>142</v>
      </c>
      <c r="F204" s="77">
        <v>7498.0368</v>
      </c>
      <c r="G204" s="77">
        <v>5764.6842</v>
      </c>
      <c r="H204" s="79">
        <f t="shared" si="6"/>
        <v>1733.3526000000002</v>
      </c>
      <c r="I204" s="45">
        <f t="shared" si="7"/>
        <v>76.88258078434612</v>
      </c>
    </row>
    <row r="205" spans="1:9" ht="12.75" outlineLevel="7">
      <c r="A205" s="76" t="s">
        <v>238</v>
      </c>
      <c r="B205" s="75" t="s">
        <v>45</v>
      </c>
      <c r="C205" s="75" t="s">
        <v>692</v>
      </c>
      <c r="D205" s="75" t="s">
        <v>698</v>
      </c>
      <c r="E205" s="75" t="s">
        <v>115</v>
      </c>
      <c r="F205" s="77">
        <v>7498.0368</v>
      </c>
      <c r="G205" s="77">
        <v>5764.6842</v>
      </c>
      <c r="H205" s="79">
        <f t="shared" si="6"/>
        <v>1733.3526000000002</v>
      </c>
      <c r="I205" s="45">
        <f t="shared" si="7"/>
        <v>76.88258078434612</v>
      </c>
    </row>
    <row r="206" spans="1:9" ht="38.25" outlineLevel="1">
      <c r="A206" s="76" t="s">
        <v>329</v>
      </c>
      <c r="B206" s="75" t="s">
        <v>45</v>
      </c>
      <c r="C206" s="75" t="s">
        <v>692</v>
      </c>
      <c r="D206" s="75" t="s">
        <v>698</v>
      </c>
      <c r="E206" s="75" t="s">
        <v>116</v>
      </c>
      <c r="F206" s="77">
        <v>7498.0368</v>
      </c>
      <c r="G206" s="77">
        <v>5764.6842</v>
      </c>
      <c r="H206" s="79">
        <f t="shared" si="6"/>
        <v>1733.3526000000002</v>
      </c>
      <c r="I206" s="45">
        <f t="shared" si="7"/>
        <v>76.88258078434612</v>
      </c>
    </row>
    <row r="207" spans="1:9" ht="38.25" outlineLevel="2">
      <c r="A207" s="76" t="s">
        <v>575</v>
      </c>
      <c r="B207" s="75" t="s">
        <v>45</v>
      </c>
      <c r="C207" s="75" t="s">
        <v>692</v>
      </c>
      <c r="D207" s="75" t="s">
        <v>698</v>
      </c>
      <c r="E207" s="75" t="s">
        <v>576</v>
      </c>
      <c r="F207" s="77">
        <v>7498.0368</v>
      </c>
      <c r="G207" s="77">
        <v>5764.6842</v>
      </c>
      <c r="H207" s="79">
        <f t="shared" si="6"/>
        <v>1733.3526000000002</v>
      </c>
      <c r="I207" s="45">
        <f t="shared" si="7"/>
        <v>76.88258078434612</v>
      </c>
    </row>
    <row r="208" spans="1:9" ht="51" outlineLevel="3">
      <c r="A208" s="76" t="s">
        <v>699</v>
      </c>
      <c r="B208" s="75" t="s">
        <v>45</v>
      </c>
      <c r="C208" s="75" t="s">
        <v>692</v>
      </c>
      <c r="D208" s="75" t="s">
        <v>700</v>
      </c>
      <c r="E208" s="75" t="s">
        <v>142</v>
      </c>
      <c r="F208" s="77">
        <v>169.8313</v>
      </c>
      <c r="G208" s="77">
        <v>26.2412</v>
      </c>
      <c r="H208" s="79">
        <f t="shared" si="6"/>
        <v>143.5901</v>
      </c>
      <c r="I208" s="45">
        <f t="shared" si="7"/>
        <v>15.451333175922224</v>
      </c>
    </row>
    <row r="209" spans="1:9" ht="12.75" outlineLevel="4">
      <c r="A209" s="76" t="s">
        <v>238</v>
      </c>
      <c r="B209" s="75" t="s">
        <v>45</v>
      </c>
      <c r="C209" s="75" t="s">
        <v>692</v>
      </c>
      <c r="D209" s="75" t="s">
        <v>700</v>
      </c>
      <c r="E209" s="75" t="s">
        <v>115</v>
      </c>
      <c r="F209" s="77">
        <v>169.8313</v>
      </c>
      <c r="G209" s="77">
        <v>26.2412</v>
      </c>
      <c r="H209" s="79">
        <f t="shared" si="6"/>
        <v>143.5901</v>
      </c>
      <c r="I209" s="45">
        <f t="shared" si="7"/>
        <v>15.451333175922224</v>
      </c>
    </row>
    <row r="210" spans="1:9" ht="38.25" outlineLevel="5">
      <c r="A210" s="76" t="s">
        <v>329</v>
      </c>
      <c r="B210" s="75" t="s">
        <v>45</v>
      </c>
      <c r="C210" s="75" t="s">
        <v>692</v>
      </c>
      <c r="D210" s="75" t="s">
        <v>700</v>
      </c>
      <c r="E210" s="75" t="s">
        <v>116</v>
      </c>
      <c r="F210" s="77">
        <v>169.8313</v>
      </c>
      <c r="G210" s="77">
        <v>26.2412</v>
      </c>
      <c r="H210" s="79">
        <f t="shared" si="6"/>
        <v>143.5901</v>
      </c>
      <c r="I210" s="45">
        <f t="shared" si="7"/>
        <v>15.451333175922224</v>
      </c>
    </row>
    <row r="211" spans="1:9" ht="38.25" outlineLevel="6">
      <c r="A211" s="76" t="s">
        <v>575</v>
      </c>
      <c r="B211" s="75" t="s">
        <v>45</v>
      </c>
      <c r="C211" s="75" t="s">
        <v>692</v>
      </c>
      <c r="D211" s="75" t="s">
        <v>700</v>
      </c>
      <c r="E211" s="75" t="s">
        <v>576</v>
      </c>
      <c r="F211" s="77">
        <v>169.8313</v>
      </c>
      <c r="G211" s="77">
        <v>26.2412</v>
      </c>
      <c r="H211" s="79">
        <f t="shared" si="6"/>
        <v>143.5901</v>
      </c>
      <c r="I211" s="45">
        <f t="shared" si="7"/>
        <v>15.451333175922224</v>
      </c>
    </row>
    <row r="212" spans="1:9" ht="12.75" outlineLevel="7">
      <c r="A212" s="76" t="s">
        <v>2</v>
      </c>
      <c r="B212" s="75" t="s">
        <v>45</v>
      </c>
      <c r="C212" s="75" t="s">
        <v>3</v>
      </c>
      <c r="D212" s="75" t="s">
        <v>215</v>
      </c>
      <c r="E212" s="75" t="s">
        <v>142</v>
      </c>
      <c r="F212" s="77">
        <v>4.6211</v>
      </c>
      <c r="G212" s="77">
        <v>3.0035</v>
      </c>
      <c r="H212" s="79">
        <f t="shared" si="6"/>
        <v>1.6176000000000004</v>
      </c>
      <c r="I212" s="45">
        <f t="shared" si="7"/>
        <v>64.99534742810152</v>
      </c>
    </row>
    <row r="213" spans="1:9" ht="25.5" outlineLevel="2">
      <c r="A213" s="76" t="s">
        <v>304</v>
      </c>
      <c r="B213" s="75" t="s">
        <v>45</v>
      </c>
      <c r="C213" s="75" t="s">
        <v>3</v>
      </c>
      <c r="D213" s="75" t="s">
        <v>305</v>
      </c>
      <c r="E213" s="75" t="s">
        <v>142</v>
      </c>
      <c r="F213" s="77">
        <v>4.6211</v>
      </c>
      <c r="G213" s="77">
        <v>3.0035</v>
      </c>
      <c r="H213" s="79">
        <f t="shared" si="6"/>
        <v>1.6176000000000004</v>
      </c>
      <c r="I213" s="45">
        <f t="shared" si="7"/>
        <v>64.99534742810152</v>
      </c>
    </row>
    <row r="214" spans="1:9" ht="25.5" outlineLevel="3">
      <c r="A214" s="76" t="s">
        <v>306</v>
      </c>
      <c r="B214" s="75" t="s">
        <v>45</v>
      </c>
      <c r="C214" s="75" t="s">
        <v>3</v>
      </c>
      <c r="D214" s="75" t="s">
        <v>307</v>
      </c>
      <c r="E214" s="75" t="s">
        <v>142</v>
      </c>
      <c r="F214" s="77">
        <v>4.6211</v>
      </c>
      <c r="G214" s="77">
        <v>3.0035</v>
      </c>
      <c r="H214" s="79">
        <f t="shared" si="6"/>
        <v>1.6176000000000004</v>
      </c>
      <c r="I214" s="45">
        <f t="shared" si="7"/>
        <v>64.99534742810152</v>
      </c>
    </row>
    <row r="215" spans="1:9" ht="25.5" outlineLevel="4">
      <c r="A215" s="76" t="s">
        <v>308</v>
      </c>
      <c r="B215" s="75" t="s">
        <v>45</v>
      </c>
      <c r="C215" s="75" t="s">
        <v>3</v>
      </c>
      <c r="D215" s="75" t="s">
        <v>309</v>
      </c>
      <c r="E215" s="75" t="s">
        <v>142</v>
      </c>
      <c r="F215" s="77">
        <v>4.39</v>
      </c>
      <c r="G215" s="77">
        <v>2.8533</v>
      </c>
      <c r="H215" s="79">
        <f t="shared" si="6"/>
        <v>1.5366999999999997</v>
      </c>
      <c r="I215" s="45">
        <f t="shared" si="7"/>
        <v>64.99544419134396</v>
      </c>
    </row>
    <row r="216" spans="1:9" ht="25.5" outlineLevel="5">
      <c r="A216" s="76" t="s">
        <v>487</v>
      </c>
      <c r="B216" s="75" t="s">
        <v>45</v>
      </c>
      <c r="C216" s="75" t="s">
        <v>3</v>
      </c>
      <c r="D216" s="75" t="s">
        <v>309</v>
      </c>
      <c r="E216" s="75" t="s">
        <v>9</v>
      </c>
      <c r="F216" s="77">
        <v>4.39</v>
      </c>
      <c r="G216" s="77">
        <v>2.8533</v>
      </c>
      <c r="H216" s="79">
        <f t="shared" si="6"/>
        <v>1.5366999999999997</v>
      </c>
      <c r="I216" s="45">
        <f t="shared" si="7"/>
        <v>64.99544419134396</v>
      </c>
    </row>
    <row r="217" spans="1:9" ht="25.5" outlineLevel="6">
      <c r="A217" s="76" t="s">
        <v>231</v>
      </c>
      <c r="B217" s="75" t="s">
        <v>45</v>
      </c>
      <c r="C217" s="75" t="s">
        <v>3</v>
      </c>
      <c r="D217" s="75" t="s">
        <v>309</v>
      </c>
      <c r="E217" s="75" t="s">
        <v>10</v>
      </c>
      <c r="F217" s="77">
        <v>4.39</v>
      </c>
      <c r="G217" s="77">
        <v>2.8533</v>
      </c>
      <c r="H217" s="79">
        <f t="shared" si="6"/>
        <v>1.5366999999999997</v>
      </c>
      <c r="I217" s="45">
        <f t="shared" si="7"/>
        <v>64.99544419134396</v>
      </c>
    </row>
    <row r="218" spans="1:9" ht="25.5" outlineLevel="7">
      <c r="A218" s="76" t="s">
        <v>232</v>
      </c>
      <c r="B218" s="75" t="s">
        <v>45</v>
      </c>
      <c r="C218" s="75" t="s">
        <v>3</v>
      </c>
      <c r="D218" s="75" t="s">
        <v>309</v>
      </c>
      <c r="E218" s="75" t="s">
        <v>173</v>
      </c>
      <c r="F218" s="77">
        <v>4.39</v>
      </c>
      <c r="G218" s="77">
        <v>2.8533</v>
      </c>
      <c r="H218" s="79">
        <f t="shared" si="6"/>
        <v>1.5366999999999997</v>
      </c>
      <c r="I218" s="45">
        <f t="shared" si="7"/>
        <v>64.99544419134396</v>
      </c>
    </row>
    <row r="219" spans="1:9" ht="38.25" outlineLevel="7">
      <c r="A219" s="76" t="s">
        <v>310</v>
      </c>
      <c r="B219" s="75" t="s">
        <v>45</v>
      </c>
      <c r="C219" s="75" t="s">
        <v>3</v>
      </c>
      <c r="D219" s="75" t="s">
        <v>311</v>
      </c>
      <c r="E219" s="75" t="s">
        <v>142</v>
      </c>
      <c r="F219" s="77">
        <v>0.2311</v>
      </c>
      <c r="G219" s="77">
        <v>0.1502</v>
      </c>
      <c r="H219" s="79">
        <f t="shared" si="6"/>
        <v>0.0809</v>
      </c>
      <c r="I219" s="45">
        <f t="shared" si="7"/>
        <v>64.99350930333189</v>
      </c>
    </row>
    <row r="220" spans="1:9" ht="25.5" outlineLevel="3">
      <c r="A220" s="76" t="s">
        <v>487</v>
      </c>
      <c r="B220" s="75" t="s">
        <v>45</v>
      </c>
      <c r="C220" s="75" t="s">
        <v>3</v>
      </c>
      <c r="D220" s="75" t="s">
        <v>311</v>
      </c>
      <c r="E220" s="75" t="s">
        <v>9</v>
      </c>
      <c r="F220" s="77">
        <v>0.2311</v>
      </c>
      <c r="G220" s="77">
        <v>0.1502</v>
      </c>
      <c r="H220" s="79">
        <f t="shared" si="6"/>
        <v>0.0809</v>
      </c>
      <c r="I220" s="45">
        <f t="shared" si="7"/>
        <v>64.99350930333189</v>
      </c>
    </row>
    <row r="221" spans="1:9" ht="25.5" outlineLevel="4">
      <c r="A221" s="76" t="s">
        <v>231</v>
      </c>
      <c r="B221" s="75" t="s">
        <v>45</v>
      </c>
      <c r="C221" s="75" t="s">
        <v>3</v>
      </c>
      <c r="D221" s="75" t="s">
        <v>311</v>
      </c>
      <c r="E221" s="75" t="s">
        <v>10</v>
      </c>
      <c r="F221" s="77">
        <v>0.2311</v>
      </c>
      <c r="G221" s="77">
        <v>0.1502</v>
      </c>
      <c r="H221" s="79">
        <f t="shared" si="6"/>
        <v>0.0809</v>
      </c>
      <c r="I221" s="45">
        <f t="shared" si="7"/>
        <v>64.99350930333189</v>
      </c>
    </row>
    <row r="222" spans="1:9" ht="25.5" outlineLevel="5">
      <c r="A222" s="76" t="s">
        <v>232</v>
      </c>
      <c r="B222" s="75" t="s">
        <v>45</v>
      </c>
      <c r="C222" s="75" t="s">
        <v>3</v>
      </c>
      <c r="D222" s="75" t="s">
        <v>311</v>
      </c>
      <c r="E222" s="75" t="s">
        <v>173</v>
      </c>
      <c r="F222" s="77">
        <v>0.2311</v>
      </c>
      <c r="G222" s="77">
        <v>0.1502</v>
      </c>
      <c r="H222" s="79">
        <f t="shared" si="6"/>
        <v>0.0809</v>
      </c>
      <c r="I222" s="45">
        <f t="shared" si="7"/>
        <v>64.99350930333189</v>
      </c>
    </row>
    <row r="223" spans="1:9" ht="12.75" outlineLevel="6">
      <c r="A223" s="76" t="s">
        <v>67</v>
      </c>
      <c r="B223" s="75" t="s">
        <v>45</v>
      </c>
      <c r="C223" s="75" t="s">
        <v>148</v>
      </c>
      <c r="D223" s="75" t="s">
        <v>215</v>
      </c>
      <c r="E223" s="75" t="s">
        <v>142</v>
      </c>
      <c r="F223" s="77">
        <v>979.3</v>
      </c>
      <c r="G223" s="77">
        <v>749.4</v>
      </c>
      <c r="H223" s="79">
        <f t="shared" si="6"/>
        <v>229.89999999999998</v>
      </c>
      <c r="I223" s="45">
        <f t="shared" si="7"/>
        <v>76.52404778923722</v>
      </c>
    </row>
    <row r="224" spans="1:9" ht="25.5" outlineLevel="7">
      <c r="A224" s="76" t="s">
        <v>216</v>
      </c>
      <c r="B224" s="75" t="s">
        <v>45</v>
      </c>
      <c r="C224" s="75" t="s">
        <v>148</v>
      </c>
      <c r="D224" s="75" t="s">
        <v>217</v>
      </c>
      <c r="E224" s="75" t="s">
        <v>142</v>
      </c>
      <c r="F224" s="77">
        <v>81.9</v>
      </c>
      <c r="G224" s="77">
        <v>0</v>
      </c>
      <c r="H224" s="79">
        <f t="shared" si="6"/>
        <v>81.9</v>
      </c>
      <c r="I224" s="45">
        <f t="shared" si="7"/>
        <v>0</v>
      </c>
    </row>
    <row r="225" spans="1:9" ht="38.25" outlineLevel="7">
      <c r="A225" s="76" t="s">
        <v>218</v>
      </c>
      <c r="B225" s="75" t="s">
        <v>45</v>
      </c>
      <c r="C225" s="75" t="s">
        <v>148</v>
      </c>
      <c r="D225" s="75" t="s">
        <v>219</v>
      </c>
      <c r="E225" s="75" t="s">
        <v>142</v>
      </c>
      <c r="F225" s="77">
        <v>81.9</v>
      </c>
      <c r="G225" s="77">
        <v>0</v>
      </c>
      <c r="H225" s="79">
        <f t="shared" si="6"/>
        <v>81.9</v>
      </c>
      <c r="I225" s="45">
        <f t="shared" si="7"/>
        <v>0</v>
      </c>
    </row>
    <row r="226" spans="1:9" ht="38.25" outlineLevel="5">
      <c r="A226" s="76" t="s">
        <v>235</v>
      </c>
      <c r="B226" s="75" t="s">
        <v>45</v>
      </c>
      <c r="C226" s="75" t="s">
        <v>148</v>
      </c>
      <c r="D226" s="75" t="s">
        <v>236</v>
      </c>
      <c r="E226" s="75" t="s">
        <v>142</v>
      </c>
      <c r="F226" s="77">
        <v>81.9</v>
      </c>
      <c r="G226" s="77">
        <v>0</v>
      </c>
      <c r="H226" s="79">
        <f t="shared" si="6"/>
        <v>81.9</v>
      </c>
      <c r="I226" s="45">
        <f t="shared" si="7"/>
        <v>0</v>
      </c>
    </row>
    <row r="227" spans="1:9" ht="38.25" outlineLevel="6">
      <c r="A227" s="76" t="s">
        <v>740</v>
      </c>
      <c r="B227" s="75" t="s">
        <v>45</v>
      </c>
      <c r="C227" s="75" t="s">
        <v>148</v>
      </c>
      <c r="D227" s="75" t="s">
        <v>741</v>
      </c>
      <c r="E227" s="75" t="s">
        <v>142</v>
      </c>
      <c r="F227" s="77">
        <v>81.9</v>
      </c>
      <c r="G227" s="77">
        <v>0</v>
      </c>
      <c r="H227" s="79">
        <f t="shared" si="6"/>
        <v>81.9</v>
      </c>
      <c r="I227" s="45">
        <f t="shared" si="7"/>
        <v>0</v>
      </c>
    </row>
    <row r="228" spans="1:9" ht="38.25" outlineLevel="7">
      <c r="A228" s="76" t="s">
        <v>222</v>
      </c>
      <c r="B228" s="75" t="s">
        <v>45</v>
      </c>
      <c r="C228" s="75" t="s">
        <v>148</v>
      </c>
      <c r="D228" s="75" t="s">
        <v>741</v>
      </c>
      <c r="E228" s="75" t="s">
        <v>7</v>
      </c>
      <c r="F228" s="77">
        <v>81.9</v>
      </c>
      <c r="G228" s="77">
        <v>0</v>
      </c>
      <c r="H228" s="79">
        <f t="shared" si="6"/>
        <v>81.9</v>
      </c>
      <c r="I228" s="45">
        <f t="shared" si="7"/>
        <v>0</v>
      </c>
    </row>
    <row r="229" spans="1:9" ht="12.75" outlineLevel="7">
      <c r="A229" s="76" t="s">
        <v>223</v>
      </c>
      <c r="B229" s="75" t="s">
        <v>45</v>
      </c>
      <c r="C229" s="75" t="s">
        <v>148</v>
      </c>
      <c r="D229" s="75" t="s">
        <v>741</v>
      </c>
      <c r="E229" s="75" t="s">
        <v>8</v>
      </c>
      <c r="F229" s="77">
        <v>81.9</v>
      </c>
      <c r="G229" s="77">
        <v>0</v>
      </c>
      <c r="H229" s="79">
        <f t="shared" si="6"/>
        <v>81.9</v>
      </c>
      <c r="I229" s="45">
        <f t="shared" si="7"/>
        <v>0</v>
      </c>
    </row>
    <row r="230" spans="1:9" ht="12.75" outlineLevel="5">
      <c r="A230" s="76" t="s">
        <v>224</v>
      </c>
      <c r="B230" s="75" t="s">
        <v>45</v>
      </c>
      <c r="C230" s="75" t="s">
        <v>148</v>
      </c>
      <c r="D230" s="75" t="s">
        <v>741</v>
      </c>
      <c r="E230" s="75" t="s">
        <v>171</v>
      </c>
      <c r="F230" s="77">
        <v>62.905</v>
      </c>
      <c r="G230" s="77">
        <v>0</v>
      </c>
      <c r="H230" s="79">
        <f t="shared" si="6"/>
        <v>62.905</v>
      </c>
      <c r="I230" s="45">
        <f t="shared" si="7"/>
        <v>0</v>
      </c>
    </row>
    <row r="231" spans="1:9" ht="38.25" outlineLevel="6">
      <c r="A231" s="76" t="s">
        <v>225</v>
      </c>
      <c r="B231" s="75" t="s">
        <v>45</v>
      </c>
      <c r="C231" s="75" t="s">
        <v>148</v>
      </c>
      <c r="D231" s="75" t="s">
        <v>741</v>
      </c>
      <c r="E231" s="75" t="s">
        <v>226</v>
      </c>
      <c r="F231" s="77">
        <v>18.995</v>
      </c>
      <c r="G231" s="77">
        <v>0</v>
      </c>
      <c r="H231" s="79">
        <f t="shared" si="6"/>
        <v>18.995</v>
      </c>
      <c r="I231" s="45">
        <f t="shared" si="7"/>
        <v>0</v>
      </c>
    </row>
    <row r="232" spans="1:9" ht="38.25" outlineLevel="7">
      <c r="A232" s="76" t="s">
        <v>296</v>
      </c>
      <c r="B232" s="75" t="s">
        <v>45</v>
      </c>
      <c r="C232" s="75" t="s">
        <v>148</v>
      </c>
      <c r="D232" s="75" t="s">
        <v>297</v>
      </c>
      <c r="E232" s="75" t="s">
        <v>142</v>
      </c>
      <c r="F232" s="77">
        <v>825</v>
      </c>
      <c r="G232" s="77">
        <v>677</v>
      </c>
      <c r="H232" s="79">
        <f t="shared" si="6"/>
        <v>148</v>
      </c>
      <c r="I232" s="45">
        <f t="shared" si="7"/>
        <v>82.06060606060606</v>
      </c>
    </row>
    <row r="233" spans="1:9" ht="25.5" outlineLevel="7">
      <c r="A233" s="76" t="s">
        <v>467</v>
      </c>
      <c r="B233" s="75" t="s">
        <v>45</v>
      </c>
      <c r="C233" s="75" t="s">
        <v>148</v>
      </c>
      <c r="D233" s="75" t="s">
        <v>468</v>
      </c>
      <c r="E233" s="75" t="s">
        <v>142</v>
      </c>
      <c r="F233" s="77">
        <v>825</v>
      </c>
      <c r="G233" s="77">
        <v>677</v>
      </c>
      <c r="H233" s="79">
        <f t="shared" si="6"/>
        <v>148</v>
      </c>
      <c r="I233" s="45">
        <f t="shared" si="7"/>
        <v>82.06060606060606</v>
      </c>
    </row>
    <row r="234" spans="1:9" ht="12.75" outlineLevel="1">
      <c r="A234" s="76" t="s">
        <v>502</v>
      </c>
      <c r="B234" s="75" t="s">
        <v>45</v>
      </c>
      <c r="C234" s="75" t="s">
        <v>148</v>
      </c>
      <c r="D234" s="75" t="s">
        <v>470</v>
      </c>
      <c r="E234" s="75" t="s">
        <v>142</v>
      </c>
      <c r="F234" s="77">
        <v>825</v>
      </c>
      <c r="G234" s="77">
        <v>677</v>
      </c>
      <c r="H234" s="79">
        <f t="shared" si="6"/>
        <v>148</v>
      </c>
      <c r="I234" s="45">
        <f t="shared" si="7"/>
        <v>82.06060606060606</v>
      </c>
    </row>
    <row r="235" spans="1:9" ht="12.75" outlineLevel="2">
      <c r="A235" s="76" t="s">
        <v>598</v>
      </c>
      <c r="B235" s="75" t="s">
        <v>45</v>
      </c>
      <c r="C235" s="75" t="s">
        <v>148</v>
      </c>
      <c r="D235" s="75" t="s">
        <v>471</v>
      </c>
      <c r="E235" s="75" t="s">
        <v>142</v>
      </c>
      <c r="F235" s="77">
        <v>825</v>
      </c>
      <c r="G235" s="77">
        <v>677</v>
      </c>
      <c r="H235" s="79">
        <f t="shared" si="6"/>
        <v>148</v>
      </c>
      <c r="I235" s="45">
        <f t="shared" si="7"/>
        <v>82.06060606060606</v>
      </c>
    </row>
    <row r="236" spans="1:9" ht="25.5" outlineLevel="3">
      <c r="A236" s="76" t="s">
        <v>487</v>
      </c>
      <c r="B236" s="75" t="s">
        <v>45</v>
      </c>
      <c r="C236" s="75" t="s">
        <v>148</v>
      </c>
      <c r="D236" s="75" t="s">
        <v>471</v>
      </c>
      <c r="E236" s="75" t="s">
        <v>9</v>
      </c>
      <c r="F236" s="77">
        <v>825</v>
      </c>
      <c r="G236" s="77">
        <v>677</v>
      </c>
      <c r="H236" s="79">
        <f t="shared" si="6"/>
        <v>148</v>
      </c>
      <c r="I236" s="45">
        <f t="shared" si="7"/>
        <v>82.06060606060606</v>
      </c>
    </row>
    <row r="237" spans="1:9" ht="25.5" outlineLevel="4">
      <c r="A237" s="76" t="s">
        <v>231</v>
      </c>
      <c r="B237" s="75" t="s">
        <v>45</v>
      </c>
      <c r="C237" s="75" t="s">
        <v>148</v>
      </c>
      <c r="D237" s="75" t="s">
        <v>471</v>
      </c>
      <c r="E237" s="75" t="s">
        <v>10</v>
      </c>
      <c r="F237" s="77">
        <v>825</v>
      </c>
      <c r="G237" s="77">
        <v>677</v>
      </c>
      <c r="H237" s="79">
        <f t="shared" si="6"/>
        <v>148</v>
      </c>
      <c r="I237" s="45">
        <f t="shared" si="7"/>
        <v>82.06060606060606</v>
      </c>
    </row>
    <row r="238" spans="1:9" ht="12.75" outlineLevel="5">
      <c r="A238" s="76" t="s">
        <v>687</v>
      </c>
      <c r="B238" s="75" t="s">
        <v>45</v>
      </c>
      <c r="C238" s="75" t="s">
        <v>148</v>
      </c>
      <c r="D238" s="75" t="s">
        <v>471</v>
      </c>
      <c r="E238" s="75" t="s">
        <v>174</v>
      </c>
      <c r="F238" s="77">
        <v>825</v>
      </c>
      <c r="G238" s="77">
        <v>677</v>
      </c>
      <c r="H238" s="79">
        <f t="shared" si="6"/>
        <v>148</v>
      </c>
      <c r="I238" s="45">
        <f t="shared" si="7"/>
        <v>82.06060606060606</v>
      </c>
    </row>
    <row r="239" spans="1:9" ht="38.25" outlineLevel="6">
      <c r="A239" s="76" t="s">
        <v>312</v>
      </c>
      <c r="B239" s="75" t="s">
        <v>45</v>
      </c>
      <c r="C239" s="75" t="s">
        <v>148</v>
      </c>
      <c r="D239" s="75" t="s">
        <v>313</v>
      </c>
      <c r="E239" s="75" t="s">
        <v>142</v>
      </c>
      <c r="F239" s="77">
        <v>72.4</v>
      </c>
      <c r="G239" s="77">
        <v>72.4</v>
      </c>
      <c r="H239" s="79">
        <f t="shared" si="6"/>
        <v>0</v>
      </c>
      <c r="I239" s="45">
        <f t="shared" si="7"/>
        <v>100</v>
      </c>
    </row>
    <row r="240" spans="1:9" ht="25.5" outlineLevel="7">
      <c r="A240" s="76" t="s">
        <v>490</v>
      </c>
      <c r="B240" s="75" t="s">
        <v>45</v>
      </c>
      <c r="C240" s="75" t="s">
        <v>148</v>
      </c>
      <c r="D240" s="75" t="s">
        <v>491</v>
      </c>
      <c r="E240" s="75" t="s">
        <v>142</v>
      </c>
      <c r="F240" s="77">
        <v>67</v>
      </c>
      <c r="G240" s="77">
        <v>67</v>
      </c>
      <c r="H240" s="79">
        <f t="shared" si="6"/>
        <v>0</v>
      </c>
      <c r="I240" s="45">
        <f t="shared" si="7"/>
        <v>100</v>
      </c>
    </row>
    <row r="241" spans="1:9" ht="25.5" outlineLevel="7">
      <c r="A241" s="76" t="s">
        <v>492</v>
      </c>
      <c r="B241" s="75" t="s">
        <v>45</v>
      </c>
      <c r="C241" s="75" t="s">
        <v>148</v>
      </c>
      <c r="D241" s="75" t="s">
        <v>493</v>
      </c>
      <c r="E241" s="75" t="s">
        <v>142</v>
      </c>
      <c r="F241" s="77">
        <v>67</v>
      </c>
      <c r="G241" s="77">
        <v>67</v>
      </c>
      <c r="H241" s="79">
        <f t="shared" si="6"/>
        <v>0</v>
      </c>
      <c r="I241" s="45">
        <f t="shared" si="7"/>
        <v>100</v>
      </c>
    </row>
    <row r="242" spans="1:9" ht="25.5" outlineLevel="4">
      <c r="A242" s="76" t="s">
        <v>487</v>
      </c>
      <c r="B242" s="75" t="s">
        <v>45</v>
      </c>
      <c r="C242" s="75" t="s">
        <v>148</v>
      </c>
      <c r="D242" s="75" t="s">
        <v>493</v>
      </c>
      <c r="E242" s="75" t="s">
        <v>9</v>
      </c>
      <c r="F242" s="77">
        <v>67</v>
      </c>
      <c r="G242" s="77">
        <v>67</v>
      </c>
      <c r="H242" s="79">
        <f t="shared" si="6"/>
        <v>0</v>
      </c>
      <c r="I242" s="45">
        <f t="shared" si="7"/>
        <v>100</v>
      </c>
    </row>
    <row r="243" spans="1:9" ht="25.5" outlineLevel="5">
      <c r="A243" s="76" t="s">
        <v>231</v>
      </c>
      <c r="B243" s="75" t="s">
        <v>45</v>
      </c>
      <c r="C243" s="75" t="s">
        <v>148</v>
      </c>
      <c r="D243" s="75" t="s">
        <v>493</v>
      </c>
      <c r="E243" s="75" t="s">
        <v>10</v>
      </c>
      <c r="F243" s="77">
        <v>67</v>
      </c>
      <c r="G243" s="77">
        <v>67</v>
      </c>
      <c r="H243" s="79">
        <f t="shared" si="6"/>
        <v>0</v>
      </c>
      <c r="I243" s="45">
        <f t="shared" si="7"/>
        <v>100</v>
      </c>
    </row>
    <row r="244" spans="1:9" ht="12.75" outlineLevel="6">
      <c r="A244" s="76" t="s">
        <v>687</v>
      </c>
      <c r="B244" s="75" t="s">
        <v>45</v>
      </c>
      <c r="C244" s="75" t="s">
        <v>148</v>
      </c>
      <c r="D244" s="75" t="s">
        <v>493</v>
      </c>
      <c r="E244" s="75" t="s">
        <v>174</v>
      </c>
      <c r="F244" s="77">
        <v>67</v>
      </c>
      <c r="G244" s="77">
        <v>67</v>
      </c>
      <c r="H244" s="79">
        <f t="shared" si="6"/>
        <v>0</v>
      </c>
      <c r="I244" s="45">
        <f t="shared" si="7"/>
        <v>100</v>
      </c>
    </row>
    <row r="245" spans="1:9" ht="51" outlineLevel="7">
      <c r="A245" s="76" t="s">
        <v>314</v>
      </c>
      <c r="B245" s="75" t="s">
        <v>45</v>
      </c>
      <c r="C245" s="75" t="s">
        <v>148</v>
      </c>
      <c r="D245" s="75" t="s">
        <v>315</v>
      </c>
      <c r="E245" s="75" t="s">
        <v>142</v>
      </c>
      <c r="F245" s="77">
        <v>5.4</v>
      </c>
      <c r="G245" s="77">
        <v>5.4</v>
      </c>
      <c r="H245" s="79">
        <f t="shared" si="6"/>
        <v>0</v>
      </c>
      <c r="I245" s="45">
        <f t="shared" si="7"/>
        <v>100</v>
      </c>
    </row>
    <row r="246" spans="1:9" ht="51" outlineLevel="7">
      <c r="A246" s="76" t="s">
        <v>316</v>
      </c>
      <c r="B246" s="75" t="s">
        <v>45</v>
      </c>
      <c r="C246" s="75" t="s">
        <v>148</v>
      </c>
      <c r="D246" s="75" t="s">
        <v>317</v>
      </c>
      <c r="E246" s="75" t="s">
        <v>142</v>
      </c>
      <c r="F246" s="77">
        <v>5.4</v>
      </c>
      <c r="G246" s="77">
        <v>5.4</v>
      </c>
      <c r="H246" s="79">
        <f t="shared" si="6"/>
        <v>0</v>
      </c>
      <c r="I246" s="45">
        <f t="shared" si="7"/>
        <v>100</v>
      </c>
    </row>
    <row r="247" spans="1:9" ht="25.5" outlineLevel="5">
      <c r="A247" s="76" t="s">
        <v>487</v>
      </c>
      <c r="B247" s="75" t="s">
        <v>45</v>
      </c>
      <c r="C247" s="75" t="s">
        <v>148</v>
      </c>
      <c r="D247" s="75" t="s">
        <v>317</v>
      </c>
      <c r="E247" s="75" t="s">
        <v>9</v>
      </c>
      <c r="F247" s="77">
        <v>5.4</v>
      </c>
      <c r="G247" s="77">
        <v>5.4</v>
      </c>
      <c r="H247" s="79">
        <f t="shared" si="6"/>
        <v>0</v>
      </c>
      <c r="I247" s="45">
        <f t="shared" si="7"/>
        <v>100</v>
      </c>
    </row>
    <row r="248" spans="1:9" ht="25.5" outlineLevel="6">
      <c r="A248" s="76" t="s">
        <v>231</v>
      </c>
      <c r="B248" s="75" t="s">
        <v>45</v>
      </c>
      <c r="C248" s="75" t="s">
        <v>148</v>
      </c>
      <c r="D248" s="75" t="s">
        <v>317</v>
      </c>
      <c r="E248" s="75" t="s">
        <v>10</v>
      </c>
      <c r="F248" s="77">
        <v>5.4</v>
      </c>
      <c r="G248" s="77">
        <v>5.4</v>
      </c>
      <c r="H248" s="79">
        <f t="shared" si="6"/>
        <v>0</v>
      </c>
      <c r="I248" s="45">
        <f t="shared" si="7"/>
        <v>100</v>
      </c>
    </row>
    <row r="249" spans="1:9" ht="12.75" outlineLevel="7">
      <c r="A249" s="76" t="s">
        <v>687</v>
      </c>
      <c r="B249" s="75" t="s">
        <v>45</v>
      </c>
      <c r="C249" s="75" t="s">
        <v>148</v>
      </c>
      <c r="D249" s="75" t="s">
        <v>317</v>
      </c>
      <c r="E249" s="75" t="s">
        <v>174</v>
      </c>
      <c r="F249" s="77">
        <v>5.4</v>
      </c>
      <c r="G249" s="77">
        <v>5.4</v>
      </c>
      <c r="H249" s="79">
        <f t="shared" si="6"/>
        <v>0</v>
      </c>
      <c r="I249" s="45">
        <f t="shared" si="7"/>
        <v>100</v>
      </c>
    </row>
    <row r="250" spans="1:9" ht="12.75" outlineLevel="7">
      <c r="A250" s="76" t="s">
        <v>68</v>
      </c>
      <c r="B250" s="75" t="s">
        <v>45</v>
      </c>
      <c r="C250" s="75" t="s">
        <v>149</v>
      </c>
      <c r="D250" s="75" t="s">
        <v>215</v>
      </c>
      <c r="E250" s="75" t="s">
        <v>142</v>
      </c>
      <c r="F250" s="77">
        <v>8836.7709</v>
      </c>
      <c r="G250" s="77">
        <v>6785.9929</v>
      </c>
      <c r="H250" s="79">
        <f t="shared" si="6"/>
        <v>2050.7779999999993</v>
      </c>
      <c r="I250" s="45">
        <f t="shared" si="7"/>
        <v>76.79267660995941</v>
      </c>
    </row>
    <row r="251" spans="1:9" ht="12.75" outlineLevel="5">
      <c r="A251" s="76" t="s">
        <v>96</v>
      </c>
      <c r="B251" s="75" t="s">
        <v>45</v>
      </c>
      <c r="C251" s="75" t="s">
        <v>151</v>
      </c>
      <c r="D251" s="75" t="s">
        <v>215</v>
      </c>
      <c r="E251" s="75" t="s">
        <v>142</v>
      </c>
      <c r="F251" s="77">
        <v>8836.7709</v>
      </c>
      <c r="G251" s="77">
        <v>6785.9929</v>
      </c>
      <c r="H251" s="79">
        <f t="shared" si="6"/>
        <v>2050.7779999999993</v>
      </c>
      <c r="I251" s="45">
        <f t="shared" si="7"/>
        <v>76.79267660995941</v>
      </c>
    </row>
    <row r="252" spans="1:9" ht="38.25" outlineLevel="6">
      <c r="A252" s="76" t="s">
        <v>296</v>
      </c>
      <c r="B252" s="75" t="s">
        <v>45</v>
      </c>
      <c r="C252" s="75" t="s">
        <v>151</v>
      </c>
      <c r="D252" s="75" t="s">
        <v>297</v>
      </c>
      <c r="E252" s="75" t="s">
        <v>142</v>
      </c>
      <c r="F252" s="77">
        <v>6600</v>
      </c>
      <c r="G252" s="77">
        <v>5182.089</v>
      </c>
      <c r="H252" s="79">
        <f t="shared" si="6"/>
        <v>1417.911</v>
      </c>
      <c r="I252" s="45">
        <f t="shared" si="7"/>
        <v>78.5165</v>
      </c>
    </row>
    <row r="253" spans="1:9" ht="25.5" outlineLevel="7">
      <c r="A253" s="76" t="s">
        <v>327</v>
      </c>
      <c r="B253" s="75" t="s">
        <v>45</v>
      </c>
      <c r="C253" s="75" t="s">
        <v>151</v>
      </c>
      <c r="D253" s="75" t="s">
        <v>328</v>
      </c>
      <c r="E253" s="75" t="s">
        <v>142</v>
      </c>
      <c r="F253" s="77">
        <v>6600</v>
      </c>
      <c r="G253" s="77">
        <v>5182.089</v>
      </c>
      <c r="H253" s="79">
        <f t="shared" si="6"/>
        <v>1417.911</v>
      </c>
      <c r="I253" s="45">
        <f t="shared" si="7"/>
        <v>78.5165</v>
      </c>
    </row>
    <row r="254" spans="1:9" ht="25.5" outlineLevel="5">
      <c r="A254" s="76" t="s">
        <v>849</v>
      </c>
      <c r="B254" s="75" t="s">
        <v>45</v>
      </c>
      <c r="C254" s="75" t="s">
        <v>151</v>
      </c>
      <c r="D254" s="75" t="s">
        <v>850</v>
      </c>
      <c r="E254" s="75" t="s">
        <v>142</v>
      </c>
      <c r="F254" s="77">
        <v>6600</v>
      </c>
      <c r="G254" s="77">
        <v>5182.089</v>
      </c>
      <c r="H254" s="79">
        <f t="shared" si="6"/>
        <v>1417.911</v>
      </c>
      <c r="I254" s="45">
        <f t="shared" si="7"/>
        <v>78.5165</v>
      </c>
    </row>
    <row r="255" spans="1:9" ht="12.75" outlineLevel="6">
      <c r="A255" s="76" t="s">
        <v>1003</v>
      </c>
      <c r="B255" s="75" t="s">
        <v>45</v>
      </c>
      <c r="C255" s="75" t="s">
        <v>151</v>
      </c>
      <c r="D255" s="75" t="s">
        <v>851</v>
      </c>
      <c r="E255" s="75" t="s">
        <v>142</v>
      </c>
      <c r="F255" s="77">
        <v>6600</v>
      </c>
      <c r="G255" s="77">
        <v>5182.089</v>
      </c>
      <c r="H255" s="79">
        <f t="shared" si="6"/>
        <v>1417.911</v>
      </c>
      <c r="I255" s="45">
        <f t="shared" si="7"/>
        <v>78.5165</v>
      </c>
    </row>
    <row r="256" spans="1:9" ht="12.75" outlineLevel="7">
      <c r="A256" s="76" t="s">
        <v>238</v>
      </c>
      <c r="B256" s="75" t="s">
        <v>45</v>
      </c>
      <c r="C256" s="75" t="s">
        <v>151</v>
      </c>
      <c r="D256" s="75" t="s">
        <v>851</v>
      </c>
      <c r="E256" s="75" t="s">
        <v>115</v>
      </c>
      <c r="F256" s="77">
        <v>6600</v>
      </c>
      <c r="G256" s="77">
        <v>5182.089</v>
      </c>
      <c r="H256" s="79">
        <f t="shared" si="6"/>
        <v>1417.911</v>
      </c>
      <c r="I256" s="45">
        <f t="shared" si="7"/>
        <v>78.5165</v>
      </c>
    </row>
    <row r="257" spans="1:9" ht="38.25" outlineLevel="7">
      <c r="A257" s="76" t="s">
        <v>329</v>
      </c>
      <c r="B257" s="75" t="s">
        <v>45</v>
      </c>
      <c r="C257" s="75" t="s">
        <v>151</v>
      </c>
      <c r="D257" s="75" t="s">
        <v>851</v>
      </c>
      <c r="E257" s="75" t="s">
        <v>116</v>
      </c>
      <c r="F257" s="77">
        <v>6600</v>
      </c>
      <c r="G257" s="77">
        <v>5182.089</v>
      </c>
      <c r="H257" s="79">
        <f t="shared" si="6"/>
        <v>1417.911</v>
      </c>
      <c r="I257" s="45">
        <f t="shared" si="7"/>
        <v>78.5165</v>
      </c>
    </row>
    <row r="258" spans="1:9" ht="38.25" outlineLevel="4">
      <c r="A258" s="76" t="s">
        <v>575</v>
      </c>
      <c r="B258" s="75" t="s">
        <v>45</v>
      </c>
      <c r="C258" s="75" t="s">
        <v>151</v>
      </c>
      <c r="D258" s="75" t="s">
        <v>851</v>
      </c>
      <c r="E258" s="75" t="s">
        <v>576</v>
      </c>
      <c r="F258" s="77">
        <v>6600</v>
      </c>
      <c r="G258" s="77">
        <v>5182.089</v>
      </c>
      <c r="H258" s="79">
        <f t="shared" si="6"/>
        <v>1417.911</v>
      </c>
      <c r="I258" s="45">
        <f t="shared" si="7"/>
        <v>78.5165</v>
      </c>
    </row>
    <row r="259" spans="1:9" ht="25.5" outlineLevel="5">
      <c r="A259" s="76" t="s">
        <v>330</v>
      </c>
      <c r="B259" s="75" t="s">
        <v>45</v>
      </c>
      <c r="C259" s="75" t="s">
        <v>151</v>
      </c>
      <c r="D259" s="75" t="s">
        <v>331</v>
      </c>
      <c r="E259" s="75" t="s">
        <v>142</v>
      </c>
      <c r="F259" s="77">
        <v>2236.7709</v>
      </c>
      <c r="G259" s="77">
        <v>1603.9039</v>
      </c>
      <c r="H259" s="79">
        <f t="shared" si="6"/>
        <v>632.867</v>
      </c>
      <c r="I259" s="45">
        <f t="shared" si="7"/>
        <v>71.70622167876022</v>
      </c>
    </row>
    <row r="260" spans="1:9" ht="25.5" outlineLevel="6">
      <c r="A260" s="76" t="s">
        <v>476</v>
      </c>
      <c r="B260" s="75" t="s">
        <v>45</v>
      </c>
      <c r="C260" s="75" t="s">
        <v>151</v>
      </c>
      <c r="D260" s="75" t="s">
        <v>477</v>
      </c>
      <c r="E260" s="75" t="s">
        <v>142</v>
      </c>
      <c r="F260" s="77">
        <v>1998.8409</v>
      </c>
      <c r="G260" s="77">
        <v>1603.9039</v>
      </c>
      <c r="H260" s="79">
        <f t="shared" si="6"/>
        <v>394.9369999999999</v>
      </c>
      <c r="I260" s="45">
        <f t="shared" si="7"/>
        <v>80.2416990766999</v>
      </c>
    </row>
    <row r="261" spans="1:9" ht="25.5" outlineLevel="7">
      <c r="A261" s="76" t="s">
        <v>478</v>
      </c>
      <c r="B261" s="75" t="s">
        <v>45</v>
      </c>
      <c r="C261" s="75" t="s">
        <v>151</v>
      </c>
      <c r="D261" s="75" t="s">
        <v>479</v>
      </c>
      <c r="E261" s="75" t="s">
        <v>142</v>
      </c>
      <c r="F261" s="77">
        <v>1998.8409</v>
      </c>
      <c r="G261" s="77">
        <v>1603.9039</v>
      </c>
      <c r="H261" s="79">
        <f t="shared" si="6"/>
        <v>394.9369999999999</v>
      </c>
      <c r="I261" s="45">
        <f t="shared" si="7"/>
        <v>80.2416990766999</v>
      </c>
    </row>
    <row r="262" spans="1:9" ht="51" outlineLevel="7">
      <c r="A262" s="76" t="s">
        <v>1004</v>
      </c>
      <c r="B262" s="75" t="s">
        <v>45</v>
      </c>
      <c r="C262" s="75" t="s">
        <v>151</v>
      </c>
      <c r="D262" s="75" t="s">
        <v>742</v>
      </c>
      <c r="E262" s="75" t="s">
        <v>142</v>
      </c>
      <c r="F262" s="77">
        <v>1998.8409</v>
      </c>
      <c r="G262" s="77">
        <v>1603.9039</v>
      </c>
      <c r="H262" s="79">
        <f t="shared" si="6"/>
        <v>394.9369999999999</v>
      </c>
      <c r="I262" s="45">
        <f t="shared" si="7"/>
        <v>80.2416990766999</v>
      </c>
    </row>
    <row r="263" spans="1:9" ht="12.75" outlineLevel="5">
      <c r="A263" s="76" t="s">
        <v>238</v>
      </c>
      <c r="B263" s="75" t="s">
        <v>45</v>
      </c>
      <c r="C263" s="75" t="s">
        <v>151</v>
      </c>
      <c r="D263" s="75" t="s">
        <v>742</v>
      </c>
      <c r="E263" s="75" t="s">
        <v>115</v>
      </c>
      <c r="F263" s="77">
        <v>1998.8409</v>
      </c>
      <c r="G263" s="77">
        <v>1603.9039</v>
      </c>
      <c r="H263" s="79">
        <f aca="true" t="shared" si="8" ref="H263:H326">F263-G263</f>
        <v>394.9369999999999</v>
      </c>
      <c r="I263" s="45">
        <f aca="true" t="shared" si="9" ref="I263:I326">G263/F263*100</f>
        <v>80.2416990766999</v>
      </c>
    </row>
    <row r="264" spans="1:9" ht="38.25" outlineLevel="6">
      <c r="A264" s="76" t="s">
        <v>329</v>
      </c>
      <c r="B264" s="75" t="s">
        <v>45</v>
      </c>
      <c r="C264" s="75" t="s">
        <v>151</v>
      </c>
      <c r="D264" s="75" t="s">
        <v>742</v>
      </c>
      <c r="E264" s="75" t="s">
        <v>116</v>
      </c>
      <c r="F264" s="77">
        <v>1998.8409</v>
      </c>
      <c r="G264" s="77">
        <v>1603.9039</v>
      </c>
      <c r="H264" s="79">
        <f t="shared" si="8"/>
        <v>394.9369999999999</v>
      </c>
      <c r="I264" s="45">
        <f t="shared" si="9"/>
        <v>80.2416990766999</v>
      </c>
    </row>
    <row r="265" spans="1:9" ht="38.25" outlineLevel="7">
      <c r="A265" s="76" t="s">
        <v>575</v>
      </c>
      <c r="B265" s="75" t="s">
        <v>45</v>
      </c>
      <c r="C265" s="75" t="s">
        <v>151</v>
      </c>
      <c r="D265" s="75" t="s">
        <v>742</v>
      </c>
      <c r="E265" s="75" t="s">
        <v>576</v>
      </c>
      <c r="F265" s="77">
        <v>1998.8409</v>
      </c>
      <c r="G265" s="77">
        <v>1603.9039</v>
      </c>
      <c r="H265" s="79">
        <f t="shared" si="8"/>
        <v>394.9369999999999</v>
      </c>
      <c r="I265" s="45">
        <f t="shared" si="9"/>
        <v>80.2416990766999</v>
      </c>
    </row>
    <row r="266" spans="1:9" ht="38.25" outlineLevel="7">
      <c r="A266" s="76" t="s">
        <v>332</v>
      </c>
      <c r="B266" s="75" t="s">
        <v>45</v>
      </c>
      <c r="C266" s="75" t="s">
        <v>151</v>
      </c>
      <c r="D266" s="75" t="s">
        <v>333</v>
      </c>
      <c r="E266" s="75" t="s">
        <v>142</v>
      </c>
      <c r="F266" s="77">
        <v>237.93</v>
      </c>
      <c r="G266" s="77">
        <v>0</v>
      </c>
      <c r="H266" s="79">
        <f t="shared" si="8"/>
        <v>237.93</v>
      </c>
      <c r="I266" s="45">
        <f t="shared" si="9"/>
        <v>0</v>
      </c>
    </row>
    <row r="267" spans="1:9" ht="25.5" outlineLevel="5">
      <c r="A267" s="76" t="s">
        <v>334</v>
      </c>
      <c r="B267" s="75" t="s">
        <v>45</v>
      </c>
      <c r="C267" s="75" t="s">
        <v>151</v>
      </c>
      <c r="D267" s="75" t="s">
        <v>335</v>
      </c>
      <c r="E267" s="75" t="s">
        <v>142</v>
      </c>
      <c r="F267" s="77">
        <v>89.2</v>
      </c>
      <c r="G267" s="77">
        <v>0</v>
      </c>
      <c r="H267" s="79">
        <f t="shared" si="8"/>
        <v>89.2</v>
      </c>
      <c r="I267" s="45">
        <f t="shared" si="9"/>
        <v>0</v>
      </c>
    </row>
    <row r="268" spans="1:9" ht="12.75" outlineLevel="6">
      <c r="A268" s="76" t="s">
        <v>1005</v>
      </c>
      <c r="B268" s="75" t="s">
        <v>45</v>
      </c>
      <c r="C268" s="75" t="s">
        <v>151</v>
      </c>
      <c r="D268" s="75" t="s">
        <v>969</v>
      </c>
      <c r="E268" s="75" t="s">
        <v>142</v>
      </c>
      <c r="F268" s="77">
        <v>89.2</v>
      </c>
      <c r="G268" s="77">
        <v>0</v>
      </c>
      <c r="H268" s="79">
        <f t="shared" si="8"/>
        <v>89.2</v>
      </c>
      <c r="I268" s="45">
        <f t="shared" si="9"/>
        <v>0</v>
      </c>
    </row>
    <row r="269" spans="1:9" ht="25.5" outlineLevel="7">
      <c r="A269" s="76" t="s">
        <v>487</v>
      </c>
      <c r="B269" s="75" t="s">
        <v>45</v>
      </c>
      <c r="C269" s="75" t="s">
        <v>151</v>
      </c>
      <c r="D269" s="75" t="s">
        <v>969</v>
      </c>
      <c r="E269" s="75" t="s">
        <v>9</v>
      </c>
      <c r="F269" s="77">
        <v>89.2</v>
      </c>
      <c r="G269" s="77">
        <v>0</v>
      </c>
      <c r="H269" s="79">
        <f t="shared" si="8"/>
        <v>89.2</v>
      </c>
      <c r="I269" s="45">
        <f t="shared" si="9"/>
        <v>0</v>
      </c>
    </row>
    <row r="270" spans="1:9" ht="25.5" outlineLevel="7">
      <c r="A270" s="76" t="s">
        <v>231</v>
      </c>
      <c r="B270" s="75" t="s">
        <v>45</v>
      </c>
      <c r="C270" s="75" t="s">
        <v>151</v>
      </c>
      <c r="D270" s="75" t="s">
        <v>969</v>
      </c>
      <c r="E270" s="75" t="s">
        <v>10</v>
      </c>
      <c r="F270" s="77">
        <v>89.2</v>
      </c>
      <c r="G270" s="77">
        <v>0</v>
      </c>
      <c r="H270" s="79">
        <f t="shared" si="8"/>
        <v>89.2</v>
      </c>
      <c r="I270" s="45">
        <f t="shared" si="9"/>
        <v>0</v>
      </c>
    </row>
    <row r="271" spans="1:9" ht="12.75" outlineLevel="1">
      <c r="A271" s="76" t="s">
        <v>687</v>
      </c>
      <c r="B271" s="75" t="s">
        <v>45</v>
      </c>
      <c r="C271" s="75" t="s">
        <v>151</v>
      </c>
      <c r="D271" s="75" t="s">
        <v>969</v>
      </c>
      <c r="E271" s="75" t="s">
        <v>174</v>
      </c>
      <c r="F271" s="77">
        <v>89.2</v>
      </c>
      <c r="G271" s="77">
        <v>0</v>
      </c>
      <c r="H271" s="79">
        <f t="shared" si="8"/>
        <v>89.2</v>
      </c>
      <c r="I271" s="45">
        <f t="shared" si="9"/>
        <v>0</v>
      </c>
    </row>
    <row r="272" spans="1:9" ht="25.5" outlineLevel="2">
      <c r="A272" s="76" t="s">
        <v>1006</v>
      </c>
      <c r="B272" s="75" t="s">
        <v>45</v>
      </c>
      <c r="C272" s="75" t="s">
        <v>151</v>
      </c>
      <c r="D272" s="75" t="s">
        <v>970</v>
      </c>
      <c r="E272" s="75" t="s">
        <v>142</v>
      </c>
      <c r="F272" s="77">
        <v>148.73</v>
      </c>
      <c r="G272" s="77">
        <v>0</v>
      </c>
      <c r="H272" s="79">
        <f t="shared" si="8"/>
        <v>148.73</v>
      </c>
      <c r="I272" s="45">
        <f t="shared" si="9"/>
        <v>0</v>
      </c>
    </row>
    <row r="273" spans="1:9" ht="12.75" outlineLevel="3">
      <c r="A273" s="76" t="s">
        <v>1007</v>
      </c>
      <c r="B273" s="75" t="s">
        <v>45</v>
      </c>
      <c r="C273" s="75" t="s">
        <v>151</v>
      </c>
      <c r="D273" s="75" t="s">
        <v>971</v>
      </c>
      <c r="E273" s="75" t="s">
        <v>142</v>
      </c>
      <c r="F273" s="77">
        <v>148.73</v>
      </c>
      <c r="G273" s="77">
        <v>0</v>
      </c>
      <c r="H273" s="79">
        <f t="shared" si="8"/>
        <v>148.73</v>
      </c>
      <c r="I273" s="45">
        <f t="shared" si="9"/>
        <v>0</v>
      </c>
    </row>
    <row r="274" spans="1:9" ht="25.5" outlineLevel="4">
      <c r="A274" s="76" t="s">
        <v>487</v>
      </c>
      <c r="B274" s="75" t="s">
        <v>45</v>
      </c>
      <c r="C274" s="75" t="s">
        <v>151</v>
      </c>
      <c r="D274" s="75" t="s">
        <v>971</v>
      </c>
      <c r="E274" s="75" t="s">
        <v>9</v>
      </c>
      <c r="F274" s="77">
        <v>148.73</v>
      </c>
      <c r="G274" s="77">
        <v>0</v>
      </c>
      <c r="H274" s="79">
        <f t="shared" si="8"/>
        <v>148.73</v>
      </c>
      <c r="I274" s="45">
        <f t="shared" si="9"/>
        <v>0</v>
      </c>
    </row>
    <row r="275" spans="1:9" ht="25.5" outlineLevel="5">
      <c r="A275" s="76" t="s">
        <v>231</v>
      </c>
      <c r="B275" s="75" t="s">
        <v>45</v>
      </c>
      <c r="C275" s="75" t="s">
        <v>151</v>
      </c>
      <c r="D275" s="75" t="s">
        <v>971</v>
      </c>
      <c r="E275" s="75" t="s">
        <v>10</v>
      </c>
      <c r="F275" s="77">
        <v>148.73</v>
      </c>
      <c r="G275" s="77">
        <v>0</v>
      </c>
      <c r="H275" s="79">
        <f t="shared" si="8"/>
        <v>148.73</v>
      </c>
      <c r="I275" s="45">
        <f t="shared" si="9"/>
        <v>0</v>
      </c>
    </row>
    <row r="276" spans="1:9" ht="12.75" outlineLevel="6">
      <c r="A276" s="76" t="s">
        <v>687</v>
      </c>
      <c r="B276" s="75" t="s">
        <v>45</v>
      </c>
      <c r="C276" s="75" t="s">
        <v>151</v>
      </c>
      <c r="D276" s="75" t="s">
        <v>971</v>
      </c>
      <c r="E276" s="75" t="s">
        <v>174</v>
      </c>
      <c r="F276" s="77">
        <v>148.73</v>
      </c>
      <c r="G276" s="77">
        <v>0</v>
      </c>
      <c r="H276" s="79">
        <f t="shared" si="8"/>
        <v>148.73</v>
      </c>
      <c r="I276" s="45">
        <f t="shared" si="9"/>
        <v>0</v>
      </c>
    </row>
    <row r="277" spans="1:9" ht="12.75" outlineLevel="7">
      <c r="A277" s="76" t="s">
        <v>97</v>
      </c>
      <c r="B277" s="75" t="s">
        <v>45</v>
      </c>
      <c r="C277" s="75" t="s">
        <v>46</v>
      </c>
      <c r="D277" s="75" t="s">
        <v>215</v>
      </c>
      <c r="E277" s="75" t="s">
        <v>142</v>
      </c>
      <c r="F277" s="77">
        <v>17955.11</v>
      </c>
      <c r="G277" s="77">
        <v>12884.8923</v>
      </c>
      <c r="H277" s="79">
        <f t="shared" si="8"/>
        <v>5070.217700000001</v>
      </c>
      <c r="I277" s="45">
        <f t="shared" si="9"/>
        <v>71.76170070804355</v>
      </c>
    </row>
    <row r="278" spans="1:9" ht="12.75" outlineLevel="7">
      <c r="A278" s="76" t="s">
        <v>577</v>
      </c>
      <c r="B278" s="75" t="s">
        <v>45</v>
      </c>
      <c r="C278" s="75" t="s">
        <v>47</v>
      </c>
      <c r="D278" s="75" t="s">
        <v>215</v>
      </c>
      <c r="E278" s="75" t="s">
        <v>142</v>
      </c>
      <c r="F278" s="77">
        <v>17766.7524</v>
      </c>
      <c r="G278" s="77">
        <v>12743.624</v>
      </c>
      <c r="H278" s="79">
        <f t="shared" si="8"/>
        <v>5023.128400000001</v>
      </c>
      <c r="I278" s="45">
        <f t="shared" si="9"/>
        <v>71.72736870020206</v>
      </c>
    </row>
    <row r="279" spans="1:9" ht="38.25" outlineLevel="2">
      <c r="A279" s="76" t="s">
        <v>336</v>
      </c>
      <c r="B279" s="75" t="s">
        <v>45</v>
      </c>
      <c r="C279" s="75" t="s">
        <v>47</v>
      </c>
      <c r="D279" s="75" t="s">
        <v>337</v>
      </c>
      <c r="E279" s="75" t="s">
        <v>142</v>
      </c>
      <c r="F279" s="77">
        <v>17766.7524</v>
      </c>
      <c r="G279" s="77">
        <v>12743.624</v>
      </c>
      <c r="H279" s="79">
        <f t="shared" si="8"/>
        <v>5023.128400000001</v>
      </c>
      <c r="I279" s="45">
        <f t="shared" si="9"/>
        <v>71.72736870020206</v>
      </c>
    </row>
    <row r="280" spans="1:9" ht="12.75" outlineLevel="3">
      <c r="A280" s="76" t="s">
        <v>338</v>
      </c>
      <c r="B280" s="75" t="s">
        <v>45</v>
      </c>
      <c r="C280" s="75" t="s">
        <v>47</v>
      </c>
      <c r="D280" s="75" t="s">
        <v>339</v>
      </c>
      <c r="E280" s="75" t="s">
        <v>142</v>
      </c>
      <c r="F280" s="77">
        <v>17418.3788</v>
      </c>
      <c r="G280" s="77">
        <v>12519.108</v>
      </c>
      <c r="H280" s="79">
        <f t="shared" si="8"/>
        <v>4899.270799999998</v>
      </c>
      <c r="I280" s="45">
        <f t="shared" si="9"/>
        <v>71.8729805095294</v>
      </c>
    </row>
    <row r="281" spans="1:9" ht="38.25" outlineLevel="4">
      <c r="A281" s="76" t="s">
        <v>343</v>
      </c>
      <c r="B281" s="75" t="s">
        <v>45</v>
      </c>
      <c r="C281" s="75" t="s">
        <v>47</v>
      </c>
      <c r="D281" s="75" t="s">
        <v>344</v>
      </c>
      <c r="E281" s="75" t="s">
        <v>142</v>
      </c>
      <c r="F281" s="77">
        <v>16958.8788</v>
      </c>
      <c r="G281" s="77">
        <v>12321.4805</v>
      </c>
      <c r="H281" s="79">
        <f t="shared" si="8"/>
        <v>4637.398299999999</v>
      </c>
      <c r="I281" s="45">
        <f t="shared" si="9"/>
        <v>72.65504191232264</v>
      </c>
    </row>
    <row r="282" spans="1:9" ht="25.5" outlineLevel="6">
      <c r="A282" s="76" t="s">
        <v>340</v>
      </c>
      <c r="B282" s="75" t="s">
        <v>45</v>
      </c>
      <c r="C282" s="75" t="s">
        <v>47</v>
      </c>
      <c r="D282" s="75" t="s">
        <v>344</v>
      </c>
      <c r="E282" s="75" t="s">
        <v>127</v>
      </c>
      <c r="F282" s="77">
        <v>16958.8788</v>
      </c>
      <c r="G282" s="77">
        <v>12321.4805</v>
      </c>
      <c r="H282" s="79">
        <f t="shared" si="8"/>
        <v>4637.398299999999</v>
      </c>
      <c r="I282" s="45">
        <f t="shared" si="9"/>
        <v>72.65504191232264</v>
      </c>
    </row>
    <row r="283" spans="1:9" ht="12.75" outlineLevel="7">
      <c r="A283" s="76" t="s">
        <v>341</v>
      </c>
      <c r="B283" s="75" t="s">
        <v>45</v>
      </c>
      <c r="C283" s="75" t="s">
        <v>47</v>
      </c>
      <c r="D283" s="75" t="s">
        <v>344</v>
      </c>
      <c r="E283" s="75" t="s">
        <v>130</v>
      </c>
      <c r="F283" s="77">
        <v>16958.8788</v>
      </c>
      <c r="G283" s="77">
        <v>12321.4805</v>
      </c>
      <c r="H283" s="79">
        <f t="shared" si="8"/>
        <v>4637.398299999999</v>
      </c>
      <c r="I283" s="45">
        <f t="shared" si="9"/>
        <v>72.65504191232264</v>
      </c>
    </row>
    <row r="284" spans="1:9" ht="38.25" outlineLevel="7">
      <c r="A284" s="76" t="s">
        <v>342</v>
      </c>
      <c r="B284" s="75" t="s">
        <v>45</v>
      </c>
      <c r="C284" s="75" t="s">
        <v>47</v>
      </c>
      <c r="D284" s="75" t="s">
        <v>344</v>
      </c>
      <c r="E284" s="75" t="s">
        <v>204</v>
      </c>
      <c r="F284" s="77">
        <v>16958.8788</v>
      </c>
      <c r="G284" s="77">
        <v>12321.4805</v>
      </c>
      <c r="H284" s="79">
        <f t="shared" si="8"/>
        <v>4637.398299999999</v>
      </c>
      <c r="I284" s="45">
        <f t="shared" si="9"/>
        <v>72.65504191232264</v>
      </c>
    </row>
    <row r="285" spans="1:9" ht="38.25" outlineLevel="3">
      <c r="A285" s="76" t="s">
        <v>701</v>
      </c>
      <c r="B285" s="75" t="s">
        <v>45</v>
      </c>
      <c r="C285" s="75" t="s">
        <v>47</v>
      </c>
      <c r="D285" s="75" t="s">
        <v>702</v>
      </c>
      <c r="E285" s="75" t="s">
        <v>142</v>
      </c>
      <c r="F285" s="77">
        <v>295</v>
      </c>
      <c r="G285" s="77">
        <v>197.6275</v>
      </c>
      <c r="H285" s="79">
        <f t="shared" si="8"/>
        <v>97.3725</v>
      </c>
      <c r="I285" s="45">
        <f t="shared" si="9"/>
        <v>66.99237288135593</v>
      </c>
    </row>
    <row r="286" spans="1:9" ht="25.5" outlineLevel="4">
      <c r="A286" s="76" t="s">
        <v>340</v>
      </c>
      <c r="B286" s="75" t="s">
        <v>45</v>
      </c>
      <c r="C286" s="75" t="s">
        <v>47</v>
      </c>
      <c r="D286" s="75" t="s">
        <v>702</v>
      </c>
      <c r="E286" s="75" t="s">
        <v>127</v>
      </c>
      <c r="F286" s="77">
        <v>295</v>
      </c>
      <c r="G286" s="77">
        <v>197.6275</v>
      </c>
      <c r="H286" s="79">
        <f t="shared" si="8"/>
        <v>97.3725</v>
      </c>
      <c r="I286" s="45">
        <f t="shared" si="9"/>
        <v>66.99237288135593</v>
      </c>
    </row>
    <row r="287" spans="1:9" ht="12.75" outlineLevel="5">
      <c r="A287" s="76" t="s">
        <v>341</v>
      </c>
      <c r="B287" s="75" t="s">
        <v>45</v>
      </c>
      <c r="C287" s="75" t="s">
        <v>47</v>
      </c>
      <c r="D287" s="75" t="s">
        <v>702</v>
      </c>
      <c r="E287" s="75" t="s">
        <v>130</v>
      </c>
      <c r="F287" s="77">
        <v>295</v>
      </c>
      <c r="G287" s="77">
        <v>197.6275</v>
      </c>
      <c r="H287" s="79">
        <f t="shared" si="8"/>
        <v>97.3725</v>
      </c>
      <c r="I287" s="45">
        <f t="shared" si="9"/>
        <v>66.99237288135593</v>
      </c>
    </row>
    <row r="288" spans="1:9" ht="12.75" outlineLevel="6">
      <c r="A288" s="76" t="s">
        <v>353</v>
      </c>
      <c r="B288" s="75" t="s">
        <v>45</v>
      </c>
      <c r="C288" s="75" t="s">
        <v>47</v>
      </c>
      <c r="D288" s="75" t="s">
        <v>702</v>
      </c>
      <c r="E288" s="75" t="s">
        <v>205</v>
      </c>
      <c r="F288" s="77">
        <v>295</v>
      </c>
      <c r="G288" s="77">
        <v>197.6275</v>
      </c>
      <c r="H288" s="79">
        <f t="shared" si="8"/>
        <v>97.3725</v>
      </c>
      <c r="I288" s="45">
        <f t="shared" si="9"/>
        <v>66.99237288135593</v>
      </c>
    </row>
    <row r="289" spans="1:9" ht="12.75" outlineLevel="7">
      <c r="A289" s="76" t="s">
        <v>1008</v>
      </c>
      <c r="B289" s="75" t="s">
        <v>45</v>
      </c>
      <c r="C289" s="75" t="s">
        <v>47</v>
      </c>
      <c r="D289" s="75" t="s">
        <v>976</v>
      </c>
      <c r="E289" s="75" t="s">
        <v>142</v>
      </c>
      <c r="F289" s="77">
        <v>164.5</v>
      </c>
      <c r="G289" s="77">
        <v>0</v>
      </c>
      <c r="H289" s="79">
        <f t="shared" si="8"/>
        <v>164.5</v>
      </c>
      <c r="I289" s="45">
        <f t="shared" si="9"/>
        <v>0</v>
      </c>
    </row>
    <row r="290" spans="1:9" ht="25.5" outlineLevel="7">
      <c r="A290" s="76" t="s">
        <v>487</v>
      </c>
      <c r="B290" s="75" t="s">
        <v>45</v>
      </c>
      <c r="C290" s="75" t="s">
        <v>47</v>
      </c>
      <c r="D290" s="75" t="s">
        <v>976</v>
      </c>
      <c r="E290" s="75" t="s">
        <v>9</v>
      </c>
      <c r="F290" s="77">
        <v>150.5</v>
      </c>
      <c r="G290" s="77">
        <v>0</v>
      </c>
      <c r="H290" s="79">
        <f t="shared" si="8"/>
        <v>150.5</v>
      </c>
      <c r="I290" s="45">
        <f t="shared" si="9"/>
        <v>0</v>
      </c>
    </row>
    <row r="291" spans="1:9" ht="25.5" outlineLevel="5">
      <c r="A291" s="76" t="s">
        <v>231</v>
      </c>
      <c r="B291" s="75" t="s">
        <v>45</v>
      </c>
      <c r="C291" s="75" t="s">
        <v>47</v>
      </c>
      <c r="D291" s="75" t="s">
        <v>976</v>
      </c>
      <c r="E291" s="75" t="s">
        <v>10</v>
      </c>
      <c r="F291" s="77">
        <v>150.5</v>
      </c>
      <c r="G291" s="77">
        <v>0</v>
      </c>
      <c r="H291" s="79">
        <f t="shared" si="8"/>
        <v>150.5</v>
      </c>
      <c r="I291" s="45">
        <f t="shared" si="9"/>
        <v>0</v>
      </c>
    </row>
    <row r="292" spans="1:9" ht="12.75" outlineLevel="6">
      <c r="A292" s="76" t="s">
        <v>687</v>
      </c>
      <c r="B292" s="75" t="s">
        <v>45</v>
      </c>
      <c r="C292" s="75" t="s">
        <v>47</v>
      </c>
      <c r="D292" s="75" t="s">
        <v>976</v>
      </c>
      <c r="E292" s="75" t="s">
        <v>174</v>
      </c>
      <c r="F292" s="77">
        <v>150.5</v>
      </c>
      <c r="G292" s="77">
        <v>0</v>
      </c>
      <c r="H292" s="79">
        <f t="shared" si="8"/>
        <v>150.5</v>
      </c>
      <c r="I292" s="45">
        <f t="shared" si="9"/>
        <v>0</v>
      </c>
    </row>
    <row r="293" spans="1:9" ht="12.75" outlineLevel="7">
      <c r="A293" s="76" t="s">
        <v>388</v>
      </c>
      <c r="B293" s="75" t="s">
        <v>45</v>
      </c>
      <c r="C293" s="75" t="s">
        <v>47</v>
      </c>
      <c r="D293" s="75" t="s">
        <v>976</v>
      </c>
      <c r="E293" s="75" t="s">
        <v>4</v>
      </c>
      <c r="F293" s="77">
        <v>14</v>
      </c>
      <c r="G293" s="77">
        <v>0</v>
      </c>
      <c r="H293" s="79">
        <f t="shared" si="8"/>
        <v>14</v>
      </c>
      <c r="I293" s="45">
        <f t="shared" si="9"/>
        <v>0</v>
      </c>
    </row>
    <row r="294" spans="1:9" ht="12.75" outlineLevel="7">
      <c r="A294" s="76" t="s">
        <v>679</v>
      </c>
      <c r="B294" s="75" t="s">
        <v>45</v>
      </c>
      <c r="C294" s="75" t="s">
        <v>47</v>
      </c>
      <c r="D294" s="75" t="s">
        <v>976</v>
      </c>
      <c r="E294" s="75" t="s">
        <v>680</v>
      </c>
      <c r="F294" s="77">
        <v>14</v>
      </c>
      <c r="G294" s="77">
        <v>0</v>
      </c>
      <c r="H294" s="79">
        <f t="shared" si="8"/>
        <v>14</v>
      </c>
      <c r="I294" s="45">
        <f t="shared" si="9"/>
        <v>0</v>
      </c>
    </row>
    <row r="295" spans="1:9" ht="25.5" outlineLevel="5">
      <c r="A295" s="76" t="s">
        <v>345</v>
      </c>
      <c r="B295" s="75" t="s">
        <v>45</v>
      </c>
      <c r="C295" s="75" t="s">
        <v>47</v>
      </c>
      <c r="D295" s="75" t="s">
        <v>346</v>
      </c>
      <c r="E295" s="75" t="s">
        <v>142</v>
      </c>
      <c r="F295" s="77">
        <v>35</v>
      </c>
      <c r="G295" s="77">
        <v>35</v>
      </c>
      <c r="H295" s="79">
        <f t="shared" si="8"/>
        <v>0</v>
      </c>
      <c r="I295" s="45">
        <f t="shared" si="9"/>
        <v>100</v>
      </c>
    </row>
    <row r="296" spans="1:9" ht="12.75" outlineLevel="6">
      <c r="A296" s="76" t="s">
        <v>347</v>
      </c>
      <c r="B296" s="75" t="s">
        <v>45</v>
      </c>
      <c r="C296" s="75" t="s">
        <v>47</v>
      </c>
      <c r="D296" s="75" t="s">
        <v>348</v>
      </c>
      <c r="E296" s="75" t="s">
        <v>142</v>
      </c>
      <c r="F296" s="77">
        <v>35</v>
      </c>
      <c r="G296" s="77">
        <v>35</v>
      </c>
      <c r="H296" s="79">
        <f t="shared" si="8"/>
        <v>0</v>
      </c>
      <c r="I296" s="45">
        <f t="shared" si="9"/>
        <v>100</v>
      </c>
    </row>
    <row r="297" spans="1:9" ht="25.5" outlineLevel="7">
      <c r="A297" s="76" t="s">
        <v>487</v>
      </c>
      <c r="B297" s="75" t="s">
        <v>45</v>
      </c>
      <c r="C297" s="75" t="s">
        <v>47</v>
      </c>
      <c r="D297" s="75" t="s">
        <v>348</v>
      </c>
      <c r="E297" s="75" t="s">
        <v>9</v>
      </c>
      <c r="F297" s="77">
        <v>35</v>
      </c>
      <c r="G297" s="77">
        <v>35</v>
      </c>
      <c r="H297" s="79">
        <f t="shared" si="8"/>
        <v>0</v>
      </c>
      <c r="I297" s="45">
        <f t="shared" si="9"/>
        <v>100</v>
      </c>
    </row>
    <row r="298" spans="1:9" ht="25.5" outlineLevel="7">
      <c r="A298" s="76" t="s">
        <v>231</v>
      </c>
      <c r="B298" s="75" t="s">
        <v>45</v>
      </c>
      <c r="C298" s="75" t="s">
        <v>47</v>
      </c>
      <c r="D298" s="75" t="s">
        <v>348</v>
      </c>
      <c r="E298" s="75" t="s">
        <v>10</v>
      </c>
      <c r="F298" s="77">
        <v>35</v>
      </c>
      <c r="G298" s="77">
        <v>35</v>
      </c>
      <c r="H298" s="79">
        <f t="shared" si="8"/>
        <v>0</v>
      </c>
      <c r="I298" s="45">
        <f t="shared" si="9"/>
        <v>100</v>
      </c>
    </row>
    <row r="299" spans="1:9" ht="12.75" outlineLevel="4">
      <c r="A299" s="76" t="s">
        <v>687</v>
      </c>
      <c r="B299" s="75" t="s">
        <v>45</v>
      </c>
      <c r="C299" s="75" t="s">
        <v>47</v>
      </c>
      <c r="D299" s="75" t="s">
        <v>348</v>
      </c>
      <c r="E299" s="75" t="s">
        <v>174</v>
      </c>
      <c r="F299" s="77">
        <v>35</v>
      </c>
      <c r="G299" s="77">
        <v>35</v>
      </c>
      <c r="H299" s="79">
        <f t="shared" si="8"/>
        <v>0</v>
      </c>
      <c r="I299" s="45">
        <f t="shared" si="9"/>
        <v>100</v>
      </c>
    </row>
    <row r="300" spans="1:9" ht="25.5" outlineLevel="5">
      <c r="A300" s="76" t="s">
        <v>349</v>
      </c>
      <c r="B300" s="75" t="s">
        <v>45</v>
      </c>
      <c r="C300" s="75" t="s">
        <v>47</v>
      </c>
      <c r="D300" s="75" t="s">
        <v>350</v>
      </c>
      <c r="E300" s="75" t="s">
        <v>142</v>
      </c>
      <c r="F300" s="77">
        <v>160</v>
      </c>
      <c r="G300" s="77">
        <v>160</v>
      </c>
      <c r="H300" s="79">
        <f t="shared" si="8"/>
        <v>0</v>
      </c>
      <c r="I300" s="45">
        <f t="shared" si="9"/>
        <v>100</v>
      </c>
    </row>
    <row r="301" spans="1:9" ht="12.75" outlineLevel="6">
      <c r="A301" s="76" t="s">
        <v>351</v>
      </c>
      <c r="B301" s="75" t="s">
        <v>45</v>
      </c>
      <c r="C301" s="75" t="s">
        <v>47</v>
      </c>
      <c r="D301" s="75" t="s">
        <v>352</v>
      </c>
      <c r="E301" s="75" t="s">
        <v>142</v>
      </c>
      <c r="F301" s="77">
        <v>160</v>
      </c>
      <c r="G301" s="77">
        <v>160</v>
      </c>
      <c r="H301" s="79">
        <f t="shared" si="8"/>
        <v>0</v>
      </c>
      <c r="I301" s="45">
        <f t="shared" si="9"/>
        <v>100</v>
      </c>
    </row>
    <row r="302" spans="1:9" ht="25.5" outlineLevel="7">
      <c r="A302" s="76" t="s">
        <v>487</v>
      </c>
      <c r="B302" s="75" t="s">
        <v>45</v>
      </c>
      <c r="C302" s="75" t="s">
        <v>47</v>
      </c>
      <c r="D302" s="75" t="s">
        <v>352</v>
      </c>
      <c r="E302" s="75" t="s">
        <v>9</v>
      </c>
      <c r="F302" s="77">
        <v>160</v>
      </c>
      <c r="G302" s="77">
        <v>160</v>
      </c>
      <c r="H302" s="79">
        <f t="shared" si="8"/>
        <v>0</v>
      </c>
      <c r="I302" s="45">
        <f t="shared" si="9"/>
        <v>100</v>
      </c>
    </row>
    <row r="303" spans="1:9" ht="25.5" outlineLevel="7">
      <c r="A303" s="76" t="s">
        <v>231</v>
      </c>
      <c r="B303" s="75" t="s">
        <v>45</v>
      </c>
      <c r="C303" s="75" t="s">
        <v>47</v>
      </c>
      <c r="D303" s="75" t="s">
        <v>352</v>
      </c>
      <c r="E303" s="75" t="s">
        <v>10</v>
      </c>
      <c r="F303" s="77">
        <v>160</v>
      </c>
      <c r="G303" s="77">
        <v>160</v>
      </c>
      <c r="H303" s="79">
        <f t="shared" si="8"/>
        <v>0</v>
      </c>
      <c r="I303" s="45">
        <f t="shared" si="9"/>
        <v>100</v>
      </c>
    </row>
    <row r="304" spans="1:9" ht="12.75" outlineLevel="2">
      <c r="A304" s="76" t="s">
        <v>687</v>
      </c>
      <c r="B304" s="75" t="s">
        <v>45</v>
      </c>
      <c r="C304" s="75" t="s">
        <v>47</v>
      </c>
      <c r="D304" s="75" t="s">
        <v>352</v>
      </c>
      <c r="E304" s="75" t="s">
        <v>174</v>
      </c>
      <c r="F304" s="77">
        <v>160</v>
      </c>
      <c r="G304" s="77">
        <v>160</v>
      </c>
      <c r="H304" s="79">
        <f t="shared" si="8"/>
        <v>0</v>
      </c>
      <c r="I304" s="45">
        <f t="shared" si="9"/>
        <v>100</v>
      </c>
    </row>
    <row r="305" spans="1:9" ht="38.25" outlineLevel="3">
      <c r="A305" s="76" t="s">
        <v>852</v>
      </c>
      <c r="B305" s="75" t="s">
        <v>45</v>
      </c>
      <c r="C305" s="75" t="s">
        <v>47</v>
      </c>
      <c r="D305" s="75" t="s">
        <v>853</v>
      </c>
      <c r="E305" s="75" t="s">
        <v>142</v>
      </c>
      <c r="F305" s="77">
        <v>153.3736</v>
      </c>
      <c r="G305" s="77">
        <v>29.516</v>
      </c>
      <c r="H305" s="79">
        <f t="shared" si="8"/>
        <v>123.85760000000002</v>
      </c>
      <c r="I305" s="45">
        <f t="shared" si="9"/>
        <v>19.244511441343228</v>
      </c>
    </row>
    <row r="306" spans="1:9" ht="25.5" outlineLevel="4">
      <c r="A306" s="76" t="s">
        <v>854</v>
      </c>
      <c r="B306" s="75" t="s">
        <v>45</v>
      </c>
      <c r="C306" s="75" t="s">
        <v>47</v>
      </c>
      <c r="D306" s="75" t="s">
        <v>855</v>
      </c>
      <c r="E306" s="75" t="s">
        <v>142</v>
      </c>
      <c r="F306" s="77">
        <v>29.516</v>
      </c>
      <c r="G306" s="77">
        <v>29.516</v>
      </c>
      <c r="H306" s="79">
        <f t="shared" si="8"/>
        <v>0</v>
      </c>
      <c r="I306" s="45">
        <f t="shared" si="9"/>
        <v>100</v>
      </c>
    </row>
    <row r="307" spans="1:9" ht="25.5" outlineLevel="5">
      <c r="A307" s="76" t="s">
        <v>340</v>
      </c>
      <c r="B307" s="75" t="s">
        <v>45</v>
      </c>
      <c r="C307" s="75" t="s">
        <v>47</v>
      </c>
      <c r="D307" s="75" t="s">
        <v>855</v>
      </c>
      <c r="E307" s="75" t="s">
        <v>127</v>
      </c>
      <c r="F307" s="77">
        <v>29.516</v>
      </c>
      <c r="G307" s="77">
        <v>29.516</v>
      </c>
      <c r="H307" s="79">
        <f t="shared" si="8"/>
        <v>0</v>
      </c>
      <c r="I307" s="45">
        <f t="shared" si="9"/>
        <v>100</v>
      </c>
    </row>
    <row r="308" spans="1:9" ht="12.75" outlineLevel="6">
      <c r="A308" s="76" t="s">
        <v>341</v>
      </c>
      <c r="B308" s="75" t="s">
        <v>45</v>
      </c>
      <c r="C308" s="75" t="s">
        <v>47</v>
      </c>
      <c r="D308" s="75" t="s">
        <v>855</v>
      </c>
      <c r="E308" s="75" t="s">
        <v>130</v>
      </c>
      <c r="F308" s="77">
        <v>29.516</v>
      </c>
      <c r="G308" s="77">
        <v>29.516</v>
      </c>
      <c r="H308" s="79">
        <f t="shared" si="8"/>
        <v>0</v>
      </c>
      <c r="I308" s="45">
        <f t="shared" si="9"/>
        <v>100</v>
      </c>
    </row>
    <row r="309" spans="1:9" ht="12.75" outlineLevel="7">
      <c r="A309" s="76" t="s">
        <v>353</v>
      </c>
      <c r="B309" s="75" t="s">
        <v>45</v>
      </c>
      <c r="C309" s="75" t="s">
        <v>47</v>
      </c>
      <c r="D309" s="75" t="s">
        <v>855</v>
      </c>
      <c r="E309" s="75" t="s">
        <v>205</v>
      </c>
      <c r="F309" s="77">
        <v>29.516</v>
      </c>
      <c r="G309" s="77">
        <v>29.516</v>
      </c>
      <c r="H309" s="79">
        <f t="shared" si="8"/>
        <v>0</v>
      </c>
      <c r="I309" s="45">
        <f t="shared" si="9"/>
        <v>100</v>
      </c>
    </row>
    <row r="310" spans="1:9" ht="25.5" outlineLevel="7">
      <c r="A310" s="76" t="s">
        <v>1009</v>
      </c>
      <c r="B310" s="75" t="s">
        <v>45</v>
      </c>
      <c r="C310" s="75" t="s">
        <v>47</v>
      </c>
      <c r="D310" s="75" t="s">
        <v>977</v>
      </c>
      <c r="E310" s="75" t="s">
        <v>142</v>
      </c>
      <c r="F310" s="77">
        <v>123.8576</v>
      </c>
      <c r="G310" s="77">
        <v>0</v>
      </c>
      <c r="H310" s="79">
        <f t="shared" si="8"/>
        <v>123.8576</v>
      </c>
      <c r="I310" s="45">
        <f t="shared" si="9"/>
        <v>0</v>
      </c>
    </row>
    <row r="311" spans="1:9" ht="25.5" outlineLevel="5">
      <c r="A311" s="76" t="s">
        <v>340</v>
      </c>
      <c r="B311" s="75" t="s">
        <v>45</v>
      </c>
      <c r="C311" s="75" t="s">
        <v>47</v>
      </c>
      <c r="D311" s="75" t="s">
        <v>977</v>
      </c>
      <c r="E311" s="75" t="s">
        <v>127</v>
      </c>
      <c r="F311" s="77">
        <v>123.8576</v>
      </c>
      <c r="G311" s="77">
        <v>0</v>
      </c>
      <c r="H311" s="79">
        <f t="shared" si="8"/>
        <v>123.8576</v>
      </c>
      <c r="I311" s="45">
        <f t="shared" si="9"/>
        <v>0</v>
      </c>
    </row>
    <row r="312" spans="1:9" ht="12.75" outlineLevel="6">
      <c r="A312" s="76" t="s">
        <v>341</v>
      </c>
      <c r="B312" s="75" t="s">
        <v>45</v>
      </c>
      <c r="C312" s="75" t="s">
        <v>47</v>
      </c>
      <c r="D312" s="75" t="s">
        <v>977</v>
      </c>
      <c r="E312" s="75" t="s">
        <v>130</v>
      </c>
      <c r="F312" s="77">
        <v>123.8576</v>
      </c>
      <c r="G312" s="77">
        <v>0</v>
      </c>
      <c r="H312" s="79">
        <f t="shared" si="8"/>
        <v>123.8576</v>
      </c>
      <c r="I312" s="45">
        <f t="shared" si="9"/>
        <v>0</v>
      </c>
    </row>
    <row r="313" spans="1:9" ht="12.75" outlineLevel="7">
      <c r="A313" s="76" t="s">
        <v>353</v>
      </c>
      <c r="B313" s="75" t="s">
        <v>45</v>
      </c>
      <c r="C313" s="75" t="s">
        <v>47</v>
      </c>
      <c r="D313" s="75" t="s">
        <v>977</v>
      </c>
      <c r="E313" s="75" t="s">
        <v>205</v>
      </c>
      <c r="F313" s="77">
        <v>123.8576</v>
      </c>
      <c r="G313" s="77">
        <v>0</v>
      </c>
      <c r="H313" s="79">
        <f t="shared" si="8"/>
        <v>123.8576</v>
      </c>
      <c r="I313" s="45">
        <f t="shared" si="9"/>
        <v>0</v>
      </c>
    </row>
    <row r="314" spans="1:9" ht="12.75" outlineLevel="7">
      <c r="A314" s="76" t="s">
        <v>98</v>
      </c>
      <c r="B314" s="75" t="s">
        <v>45</v>
      </c>
      <c r="C314" s="75" t="s">
        <v>48</v>
      </c>
      <c r="D314" s="75" t="s">
        <v>215</v>
      </c>
      <c r="E314" s="75" t="s">
        <v>142</v>
      </c>
      <c r="F314" s="77">
        <v>188.3576</v>
      </c>
      <c r="G314" s="77">
        <v>141.2683</v>
      </c>
      <c r="H314" s="79">
        <f t="shared" si="8"/>
        <v>47.08929999999998</v>
      </c>
      <c r="I314" s="45">
        <f t="shared" si="9"/>
        <v>75.00005309050447</v>
      </c>
    </row>
    <row r="315" spans="1:9" ht="51" outlineLevel="1">
      <c r="A315" s="76" t="s">
        <v>269</v>
      </c>
      <c r="B315" s="75" t="s">
        <v>45</v>
      </c>
      <c r="C315" s="75" t="s">
        <v>48</v>
      </c>
      <c r="D315" s="75" t="s">
        <v>270</v>
      </c>
      <c r="E315" s="75" t="s">
        <v>142</v>
      </c>
      <c r="F315" s="77">
        <v>188.3576</v>
      </c>
      <c r="G315" s="77">
        <v>141.2683</v>
      </c>
      <c r="H315" s="79">
        <f t="shared" si="8"/>
        <v>47.08929999999998</v>
      </c>
      <c r="I315" s="45">
        <f t="shared" si="9"/>
        <v>75.00005309050447</v>
      </c>
    </row>
    <row r="316" spans="1:9" ht="25.5" outlineLevel="2">
      <c r="A316" s="76" t="s">
        <v>271</v>
      </c>
      <c r="B316" s="75" t="s">
        <v>45</v>
      </c>
      <c r="C316" s="75" t="s">
        <v>48</v>
      </c>
      <c r="D316" s="75" t="s">
        <v>272</v>
      </c>
      <c r="E316" s="75" t="s">
        <v>142</v>
      </c>
      <c r="F316" s="77">
        <v>188.3576</v>
      </c>
      <c r="G316" s="77">
        <v>141.2683</v>
      </c>
      <c r="H316" s="79">
        <f t="shared" si="8"/>
        <v>47.08929999999998</v>
      </c>
      <c r="I316" s="45">
        <f t="shared" si="9"/>
        <v>75.00005309050447</v>
      </c>
    </row>
    <row r="317" spans="1:9" ht="38.25" outlineLevel="3">
      <c r="A317" s="76" t="s">
        <v>354</v>
      </c>
      <c r="B317" s="75" t="s">
        <v>45</v>
      </c>
      <c r="C317" s="75" t="s">
        <v>48</v>
      </c>
      <c r="D317" s="75" t="s">
        <v>355</v>
      </c>
      <c r="E317" s="75" t="s">
        <v>142</v>
      </c>
      <c r="F317" s="77">
        <v>188.3576</v>
      </c>
      <c r="G317" s="77">
        <v>141.2683</v>
      </c>
      <c r="H317" s="79">
        <f t="shared" si="8"/>
        <v>47.08929999999998</v>
      </c>
      <c r="I317" s="45">
        <f t="shared" si="9"/>
        <v>75.00005309050447</v>
      </c>
    </row>
    <row r="318" spans="1:9" ht="38.25" outlineLevel="4">
      <c r="A318" s="76" t="s">
        <v>356</v>
      </c>
      <c r="B318" s="75" t="s">
        <v>45</v>
      </c>
      <c r="C318" s="75" t="s">
        <v>48</v>
      </c>
      <c r="D318" s="75" t="s">
        <v>357</v>
      </c>
      <c r="E318" s="75" t="s">
        <v>142</v>
      </c>
      <c r="F318" s="77">
        <v>188.3576</v>
      </c>
      <c r="G318" s="77">
        <v>141.2683</v>
      </c>
      <c r="H318" s="79">
        <f t="shared" si="8"/>
        <v>47.08929999999998</v>
      </c>
      <c r="I318" s="45">
        <f t="shared" si="9"/>
        <v>75.00005309050447</v>
      </c>
    </row>
    <row r="319" spans="1:9" ht="12.75" outlineLevel="6">
      <c r="A319" s="76" t="s">
        <v>238</v>
      </c>
      <c r="B319" s="75" t="s">
        <v>45</v>
      </c>
      <c r="C319" s="75" t="s">
        <v>48</v>
      </c>
      <c r="D319" s="75" t="s">
        <v>357</v>
      </c>
      <c r="E319" s="75" t="s">
        <v>115</v>
      </c>
      <c r="F319" s="77">
        <v>188.3576</v>
      </c>
      <c r="G319" s="77">
        <v>141.2683</v>
      </c>
      <c r="H319" s="79">
        <f t="shared" si="8"/>
        <v>47.08929999999998</v>
      </c>
      <c r="I319" s="45">
        <f t="shared" si="9"/>
        <v>75.00005309050447</v>
      </c>
    </row>
    <row r="320" spans="1:9" ht="12.75" outlineLevel="7">
      <c r="A320" s="76" t="s">
        <v>239</v>
      </c>
      <c r="B320" s="75" t="s">
        <v>45</v>
      </c>
      <c r="C320" s="75" t="s">
        <v>48</v>
      </c>
      <c r="D320" s="75" t="s">
        <v>357</v>
      </c>
      <c r="E320" s="75" t="s">
        <v>11</v>
      </c>
      <c r="F320" s="77">
        <v>188.3576</v>
      </c>
      <c r="G320" s="77">
        <v>141.2683</v>
      </c>
      <c r="H320" s="79">
        <f t="shared" si="8"/>
        <v>47.08929999999998</v>
      </c>
      <c r="I320" s="45">
        <f t="shared" si="9"/>
        <v>75.00005309050447</v>
      </c>
    </row>
    <row r="321" spans="1:9" ht="12.75" outlineLevel="7">
      <c r="A321" s="76" t="s">
        <v>240</v>
      </c>
      <c r="B321" s="75" t="s">
        <v>45</v>
      </c>
      <c r="C321" s="75" t="s">
        <v>48</v>
      </c>
      <c r="D321" s="75" t="s">
        <v>357</v>
      </c>
      <c r="E321" s="75" t="s">
        <v>40</v>
      </c>
      <c r="F321" s="77">
        <v>188.3576</v>
      </c>
      <c r="G321" s="77">
        <v>141.2683</v>
      </c>
      <c r="H321" s="79">
        <f t="shared" si="8"/>
        <v>47.08929999999998</v>
      </c>
      <c r="I321" s="45">
        <f t="shared" si="9"/>
        <v>75.00005309050447</v>
      </c>
    </row>
    <row r="322" spans="1:9" ht="12.75" outlineLevel="3">
      <c r="A322" s="76" t="s">
        <v>21</v>
      </c>
      <c r="B322" s="75" t="s">
        <v>45</v>
      </c>
      <c r="C322" s="75" t="s">
        <v>49</v>
      </c>
      <c r="D322" s="75" t="s">
        <v>215</v>
      </c>
      <c r="E322" s="75" t="s">
        <v>142</v>
      </c>
      <c r="F322" s="77">
        <v>96760.342</v>
      </c>
      <c r="G322" s="77">
        <v>71303.728</v>
      </c>
      <c r="H322" s="79">
        <f t="shared" si="8"/>
        <v>25456.614</v>
      </c>
      <c r="I322" s="45">
        <f t="shared" si="9"/>
        <v>73.69106653219559</v>
      </c>
    </row>
    <row r="323" spans="1:9" ht="12.75" outlineLevel="4">
      <c r="A323" s="76" t="s">
        <v>99</v>
      </c>
      <c r="B323" s="75" t="s">
        <v>45</v>
      </c>
      <c r="C323" s="75" t="s">
        <v>50</v>
      </c>
      <c r="D323" s="75" t="s">
        <v>215</v>
      </c>
      <c r="E323" s="75" t="s">
        <v>142</v>
      </c>
      <c r="F323" s="77">
        <v>96760.342</v>
      </c>
      <c r="G323" s="77">
        <v>71303.728</v>
      </c>
      <c r="H323" s="79">
        <f t="shared" si="8"/>
        <v>25456.614</v>
      </c>
      <c r="I323" s="45">
        <f t="shared" si="9"/>
        <v>73.69106653219559</v>
      </c>
    </row>
    <row r="324" spans="1:9" ht="51" outlineLevel="5">
      <c r="A324" s="76" t="s">
        <v>269</v>
      </c>
      <c r="B324" s="75" t="s">
        <v>45</v>
      </c>
      <c r="C324" s="75" t="s">
        <v>50</v>
      </c>
      <c r="D324" s="75" t="s">
        <v>270</v>
      </c>
      <c r="E324" s="75" t="s">
        <v>142</v>
      </c>
      <c r="F324" s="77">
        <v>460.1367</v>
      </c>
      <c r="G324" s="77">
        <v>345.1028</v>
      </c>
      <c r="H324" s="79">
        <f t="shared" si="8"/>
        <v>115.03390000000002</v>
      </c>
      <c r="I324" s="45">
        <f t="shared" si="9"/>
        <v>75.00005976484813</v>
      </c>
    </row>
    <row r="325" spans="1:9" ht="25.5" outlineLevel="6">
      <c r="A325" s="76" t="s">
        <v>271</v>
      </c>
      <c r="B325" s="75" t="s">
        <v>45</v>
      </c>
      <c r="C325" s="75" t="s">
        <v>50</v>
      </c>
      <c r="D325" s="75" t="s">
        <v>272</v>
      </c>
      <c r="E325" s="75" t="s">
        <v>142</v>
      </c>
      <c r="F325" s="77">
        <v>460.1367</v>
      </c>
      <c r="G325" s="77">
        <v>345.1028</v>
      </c>
      <c r="H325" s="79">
        <f t="shared" si="8"/>
        <v>115.03390000000002</v>
      </c>
      <c r="I325" s="45">
        <f t="shared" si="9"/>
        <v>75.00005976484813</v>
      </c>
    </row>
    <row r="326" spans="1:9" ht="38.25" outlineLevel="7">
      <c r="A326" s="76" t="s">
        <v>354</v>
      </c>
      <c r="B326" s="75" t="s">
        <v>45</v>
      </c>
      <c r="C326" s="75" t="s">
        <v>50</v>
      </c>
      <c r="D326" s="75" t="s">
        <v>355</v>
      </c>
      <c r="E326" s="75" t="s">
        <v>142</v>
      </c>
      <c r="F326" s="77">
        <v>460.1367</v>
      </c>
      <c r="G326" s="77">
        <v>345.1028</v>
      </c>
      <c r="H326" s="79">
        <f t="shared" si="8"/>
        <v>115.03390000000002</v>
      </c>
      <c r="I326" s="45">
        <f t="shared" si="9"/>
        <v>75.00005976484813</v>
      </c>
    </row>
    <row r="327" spans="1:9" ht="38.25" outlineLevel="7">
      <c r="A327" s="76" t="s">
        <v>356</v>
      </c>
      <c r="B327" s="75" t="s">
        <v>45</v>
      </c>
      <c r="C327" s="75" t="s">
        <v>50</v>
      </c>
      <c r="D327" s="75" t="s">
        <v>357</v>
      </c>
      <c r="E327" s="75" t="s">
        <v>142</v>
      </c>
      <c r="F327" s="77">
        <v>460.1367</v>
      </c>
      <c r="G327" s="77">
        <v>345.1028</v>
      </c>
      <c r="H327" s="79">
        <f aca="true" t="shared" si="10" ref="H327:H390">F327-G327</f>
        <v>115.03390000000002</v>
      </c>
      <c r="I327" s="45">
        <f aca="true" t="shared" si="11" ref="I327:I390">G327/F327*100</f>
        <v>75.00005976484813</v>
      </c>
    </row>
    <row r="328" spans="1:9" ht="12.75" outlineLevel="5">
      <c r="A328" s="76" t="s">
        <v>238</v>
      </c>
      <c r="B328" s="75" t="s">
        <v>45</v>
      </c>
      <c r="C328" s="75" t="s">
        <v>50</v>
      </c>
      <c r="D328" s="75" t="s">
        <v>357</v>
      </c>
      <c r="E328" s="75" t="s">
        <v>115</v>
      </c>
      <c r="F328" s="77">
        <v>460.1367</v>
      </c>
      <c r="G328" s="77">
        <v>345.1028</v>
      </c>
      <c r="H328" s="79">
        <f t="shared" si="10"/>
        <v>115.03390000000002</v>
      </c>
      <c r="I328" s="45">
        <f t="shared" si="11"/>
        <v>75.00005976484813</v>
      </c>
    </row>
    <row r="329" spans="1:9" ht="12.75" outlineLevel="6">
      <c r="A329" s="76" t="s">
        <v>239</v>
      </c>
      <c r="B329" s="75" t="s">
        <v>45</v>
      </c>
      <c r="C329" s="75" t="s">
        <v>50</v>
      </c>
      <c r="D329" s="75" t="s">
        <v>357</v>
      </c>
      <c r="E329" s="75" t="s">
        <v>11</v>
      </c>
      <c r="F329" s="77">
        <v>460.1367</v>
      </c>
      <c r="G329" s="77">
        <v>345.1028</v>
      </c>
      <c r="H329" s="79">
        <f t="shared" si="10"/>
        <v>115.03390000000002</v>
      </c>
      <c r="I329" s="45">
        <f t="shared" si="11"/>
        <v>75.00005976484813</v>
      </c>
    </row>
    <row r="330" spans="1:9" ht="12.75" outlineLevel="7">
      <c r="A330" s="76" t="s">
        <v>240</v>
      </c>
      <c r="B330" s="75" t="s">
        <v>45</v>
      </c>
      <c r="C330" s="75" t="s">
        <v>50</v>
      </c>
      <c r="D330" s="75" t="s">
        <v>357</v>
      </c>
      <c r="E330" s="75" t="s">
        <v>40</v>
      </c>
      <c r="F330" s="77">
        <v>460.1367</v>
      </c>
      <c r="G330" s="77">
        <v>345.1028</v>
      </c>
      <c r="H330" s="79">
        <f t="shared" si="10"/>
        <v>115.03390000000002</v>
      </c>
      <c r="I330" s="45">
        <f t="shared" si="11"/>
        <v>75.00005976484813</v>
      </c>
    </row>
    <row r="331" spans="1:9" ht="38.25" outlineLevel="7">
      <c r="A331" s="76" t="s">
        <v>358</v>
      </c>
      <c r="B331" s="75" t="s">
        <v>45</v>
      </c>
      <c r="C331" s="75" t="s">
        <v>50</v>
      </c>
      <c r="D331" s="75" t="s">
        <v>359</v>
      </c>
      <c r="E331" s="75" t="s">
        <v>142</v>
      </c>
      <c r="F331" s="77">
        <v>96300.2053</v>
      </c>
      <c r="G331" s="77">
        <v>70958.6252</v>
      </c>
      <c r="H331" s="79">
        <f t="shared" si="10"/>
        <v>25341.580100000006</v>
      </c>
      <c r="I331" s="45">
        <f t="shared" si="11"/>
        <v>73.68481196789307</v>
      </c>
    </row>
    <row r="332" spans="1:9" ht="25.5" outlineLevel="5">
      <c r="A332" s="76" t="s">
        <v>360</v>
      </c>
      <c r="B332" s="75" t="s">
        <v>45</v>
      </c>
      <c r="C332" s="75" t="s">
        <v>50</v>
      </c>
      <c r="D332" s="75" t="s">
        <v>361</v>
      </c>
      <c r="E332" s="75" t="s">
        <v>142</v>
      </c>
      <c r="F332" s="77">
        <v>36424.8019</v>
      </c>
      <c r="G332" s="77">
        <v>26421.528</v>
      </c>
      <c r="H332" s="79">
        <f t="shared" si="10"/>
        <v>10003.2739</v>
      </c>
      <c r="I332" s="45">
        <f t="shared" si="11"/>
        <v>72.53719065524966</v>
      </c>
    </row>
    <row r="333" spans="1:9" ht="38.25" outlineLevel="6">
      <c r="A333" s="76" t="s">
        <v>496</v>
      </c>
      <c r="B333" s="75" t="s">
        <v>45</v>
      </c>
      <c r="C333" s="75" t="s">
        <v>50</v>
      </c>
      <c r="D333" s="75" t="s">
        <v>362</v>
      </c>
      <c r="E333" s="75" t="s">
        <v>142</v>
      </c>
      <c r="F333" s="77">
        <v>31656.37</v>
      </c>
      <c r="G333" s="77">
        <v>22944.3717</v>
      </c>
      <c r="H333" s="79">
        <f t="shared" si="10"/>
        <v>8711.9983</v>
      </c>
      <c r="I333" s="45">
        <f t="shared" si="11"/>
        <v>72.4794779060265</v>
      </c>
    </row>
    <row r="334" spans="1:9" ht="38.25" outlineLevel="7">
      <c r="A334" s="76" t="s">
        <v>578</v>
      </c>
      <c r="B334" s="75" t="s">
        <v>45</v>
      </c>
      <c r="C334" s="75" t="s">
        <v>50</v>
      </c>
      <c r="D334" s="75" t="s">
        <v>579</v>
      </c>
      <c r="E334" s="75" t="s">
        <v>142</v>
      </c>
      <c r="F334" s="77">
        <v>13466.781</v>
      </c>
      <c r="G334" s="77">
        <v>10773.4246</v>
      </c>
      <c r="H334" s="79">
        <f t="shared" si="10"/>
        <v>2693.3564000000006</v>
      </c>
      <c r="I334" s="45">
        <f t="shared" si="11"/>
        <v>79.99999851486409</v>
      </c>
    </row>
    <row r="335" spans="1:9" ht="12.75" outlineLevel="7">
      <c r="A335" s="76" t="s">
        <v>251</v>
      </c>
      <c r="B335" s="75" t="s">
        <v>45</v>
      </c>
      <c r="C335" s="75" t="s">
        <v>50</v>
      </c>
      <c r="D335" s="75" t="s">
        <v>579</v>
      </c>
      <c r="E335" s="75" t="s">
        <v>144</v>
      </c>
      <c r="F335" s="77">
        <v>4488.9274</v>
      </c>
      <c r="G335" s="77">
        <v>1795.571</v>
      </c>
      <c r="H335" s="79">
        <f t="shared" si="10"/>
        <v>2693.3563999999997</v>
      </c>
      <c r="I335" s="45">
        <f t="shared" si="11"/>
        <v>40.00000089108147</v>
      </c>
    </row>
    <row r="336" spans="1:9" ht="12.75" outlineLevel="5">
      <c r="A336" s="76" t="s">
        <v>252</v>
      </c>
      <c r="B336" s="75" t="s">
        <v>45</v>
      </c>
      <c r="C336" s="75" t="s">
        <v>50</v>
      </c>
      <c r="D336" s="75" t="s">
        <v>579</v>
      </c>
      <c r="E336" s="75" t="s">
        <v>184</v>
      </c>
      <c r="F336" s="77">
        <v>4488.9274</v>
      </c>
      <c r="G336" s="77">
        <v>1795.571</v>
      </c>
      <c r="H336" s="79">
        <f t="shared" si="10"/>
        <v>2693.3563999999997</v>
      </c>
      <c r="I336" s="45">
        <f t="shared" si="11"/>
        <v>40.00000089108147</v>
      </c>
    </row>
    <row r="337" spans="1:9" ht="25.5" outlineLevel="6">
      <c r="A337" s="76" t="s">
        <v>340</v>
      </c>
      <c r="B337" s="75" t="s">
        <v>45</v>
      </c>
      <c r="C337" s="75" t="s">
        <v>50</v>
      </c>
      <c r="D337" s="75" t="s">
        <v>579</v>
      </c>
      <c r="E337" s="75" t="s">
        <v>127</v>
      </c>
      <c r="F337" s="77">
        <v>8977.8536</v>
      </c>
      <c r="G337" s="77">
        <v>8977.8536</v>
      </c>
      <c r="H337" s="79">
        <f t="shared" si="10"/>
        <v>0</v>
      </c>
      <c r="I337" s="45">
        <f t="shared" si="11"/>
        <v>100</v>
      </c>
    </row>
    <row r="338" spans="1:9" ht="12.75" outlineLevel="7">
      <c r="A338" s="76" t="s">
        <v>341</v>
      </c>
      <c r="B338" s="75" t="s">
        <v>45</v>
      </c>
      <c r="C338" s="75" t="s">
        <v>50</v>
      </c>
      <c r="D338" s="75" t="s">
        <v>579</v>
      </c>
      <c r="E338" s="75" t="s">
        <v>130</v>
      </c>
      <c r="F338" s="77">
        <v>8977.8536</v>
      </c>
      <c r="G338" s="77">
        <v>8977.8536</v>
      </c>
      <c r="H338" s="79">
        <f t="shared" si="10"/>
        <v>0</v>
      </c>
      <c r="I338" s="45">
        <f t="shared" si="11"/>
        <v>100</v>
      </c>
    </row>
    <row r="339" spans="1:9" ht="38.25" outlineLevel="7">
      <c r="A339" s="76" t="s">
        <v>342</v>
      </c>
      <c r="B339" s="75" t="s">
        <v>45</v>
      </c>
      <c r="C339" s="75" t="s">
        <v>50</v>
      </c>
      <c r="D339" s="75" t="s">
        <v>579</v>
      </c>
      <c r="E339" s="75" t="s">
        <v>204</v>
      </c>
      <c r="F339" s="77">
        <v>8977.8536</v>
      </c>
      <c r="G339" s="77">
        <v>8977.8536</v>
      </c>
      <c r="H339" s="79">
        <f t="shared" si="10"/>
        <v>0</v>
      </c>
      <c r="I339" s="45">
        <f t="shared" si="11"/>
        <v>100</v>
      </c>
    </row>
    <row r="340" spans="1:9" ht="38.25" outlineLevel="5">
      <c r="A340" s="76" t="s">
        <v>363</v>
      </c>
      <c r="B340" s="75" t="s">
        <v>45</v>
      </c>
      <c r="C340" s="75" t="s">
        <v>50</v>
      </c>
      <c r="D340" s="75" t="s">
        <v>364</v>
      </c>
      <c r="E340" s="75" t="s">
        <v>142</v>
      </c>
      <c r="F340" s="77">
        <v>2876.7705</v>
      </c>
      <c r="G340" s="77">
        <v>2876.7705</v>
      </c>
      <c r="H340" s="79">
        <f t="shared" si="10"/>
        <v>0</v>
      </c>
      <c r="I340" s="45">
        <f t="shared" si="11"/>
        <v>100</v>
      </c>
    </row>
    <row r="341" spans="1:9" ht="25.5" outlineLevel="6">
      <c r="A341" s="76" t="s">
        <v>340</v>
      </c>
      <c r="B341" s="75" t="s">
        <v>45</v>
      </c>
      <c r="C341" s="75" t="s">
        <v>50</v>
      </c>
      <c r="D341" s="75" t="s">
        <v>364</v>
      </c>
      <c r="E341" s="75" t="s">
        <v>127</v>
      </c>
      <c r="F341" s="77">
        <v>2876.7705</v>
      </c>
      <c r="G341" s="77">
        <v>2876.7705</v>
      </c>
      <c r="H341" s="79">
        <f t="shared" si="10"/>
        <v>0</v>
      </c>
      <c r="I341" s="45">
        <f t="shared" si="11"/>
        <v>100</v>
      </c>
    </row>
    <row r="342" spans="1:9" ht="12.75" outlineLevel="7">
      <c r="A342" s="76" t="s">
        <v>341</v>
      </c>
      <c r="B342" s="75" t="s">
        <v>45</v>
      </c>
      <c r="C342" s="75" t="s">
        <v>50</v>
      </c>
      <c r="D342" s="75" t="s">
        <v>364</v>
      </c>
      <c r="E342" s="75" t="s">
        <v>130</v>
      </c>
      <c r="F342" s="77">
        <v>2876.7705</v>
      </c>
      <c r="G342" s="77">
        <v>2876.7705</v>
      </c>
      <c r="H342" s="79">
        <f t="shared" si="10"/>
        <v>0</v>
      </c>
      <c r="I342" s="45">
        <f t="shared" si="11"/>
        <v>100</v>
      </c>
    </row>
    <row r="343" spans="1:9" ht="38.25" outlineLevel="7">
      <c r="A343" s="76" t="s">
        <v>342</v>
      </c>
      <c r="B343" s="75" t="s">
        <v>45</v>
      </c>
      <c r="C343" s="75" t="s">
        <v>50</v>
      </c>
      <c r="D343" s="75" t="s">
        <v>364</v>
      </c>
      <c r="E343" s="75" t="s">
        <v>204</v>
      </c>
      <c r="F343" s="77">
        <v>2876.7705</v>
      </c>
      <c r="G343" s="77">
        <v>2876.7705</v>
      </c>
      <c r="H343" s="79">
        <f t="shared" si="10"/>
        <v>0</v>
      </c>
      <c r="I343" s="45">
        <f t="shared" si="11"/>
        <v>100</v>
      </c>
    </row>
    <row r="344" spans="1:9" ht="38.25" outlineLevel="5">
      <c r="A344" s="76" t="s">
        <v>703</v>
      </c>
      <c r="B344" s="75" t="s">
        <v>45</v>
      </c>
      <c r="C344" s="75" t="s">
        <v>50</v>
      </c>
      <c r="D344" s="75" t="s">
        <v>704</v>
      </c>
      <c r="E344" s="75" t="s">
        <v>142</v>
      </c>
      <c r="F344" s="77">
        <v>123.2878</v>
      </c>
      <c r="G344" s="77">
        <v>123.2878</v>
      </c>
      <c r="H344" s="79">
        <f t="shared" si="10"/>
        <v>0</v>
      </c>
      <c r="I344" s="45">
        <f t="shared" si="11"/>
        <v>100</v>
      </c>
    </row>
    <row r="345" spans="1:9" ht="25.5" outlineLevel="6">
      <c r="A345" s="76" t="s">
        <v>340</v>
      </c>
      <c r="B345" s="75" t="s">
        <v>45</v>
      </c>
      <c r="C345" s="75" t="s">
        <v>50</v>
      </c>
      <c r="D345" s="75" t="s">
        <v>704</v>
      </c>
      <c r="E345" s="75" t="s">
        <v>127</v>
      </c>
      <c r="F345" s="77">
        <v>123.2878</v>
      </c>
      <c r="G345" s="77">
        <v>123.2878</v>
      </c>
      <c r="H345" s="79">
        <f t="shared" si="10"/>
        <v>0</v>
      </c>
      <c r="I345" s="45">
        <f t="shared" si="11"/>
        <v>100</v>
      </c>
    </row>
    <row r="346" spans="1:9" ht="12.75" outlineLevel="7">
      <c r="A346" s="76" t="s">
        <v>341</v>
      </c>
      <c r="B346" s="75" t="s">
        <v>45</v>
      </c>
      <c r="C346" s="75" t="s">
        <v>50</v>
      </c>
      <c r="D346" s="75" t="s">
        <v>704</v>
      </c>
      <c r="E346" s="75" t="s">
        <v>130</v>
      </c>
      <c r="F346" s="77">
        <v>123.2878</v>
      </c>
      <c r="G346" s="77">
        <v>123.2878</v>
      </c>
      <c r="H346" s="79">
        <f t="shared" si="10"/>
        <v>0</v>
      </c>
      <c r="I346" s="45">
        <f t="shared" si="11"/>
        <v>100</v>
      </c>
    </row>
    <row r="347" spans="1:9" ht="12.75" outlineLevel="7">
      <c r="A347" s="76" t="s">
        <v>353</v>
      </c>
      <c r="B347" s="75" t="s">
        <v>45</v>
      </c>
      <c r="C347" s="75" t="s">
        <v>50</v>
      </c>
      <c r="D347" s="75" t="s">
        <v>704</v>
      </c>
      <c r="E347" s="75" t="s">
        <v>205</v>
      </c>
      <c r="F347" s="77">
        <v>123.2878</v>
      </c>
      <c r="G347" s="77">
        <v>123.2878</v>
      </c>
      <c r="H347" s="79">
        <f t="shared" si="10"/>
        <v>0</v>
      </c>
      <c r="I347" s="45">
        <f t="shared" si="11"/>
        <v>100</v>
      </c>
    </row>
    <row r="348" spans="1:9" ht="25.5" outlineLevel="5">
      <c r="A348" s="76" t="s">
        <v>996</v>
      </c>
      <c r="B348" s="75" t="s">
        <v>45</v>
      </c>
      <c r="C348" s="75" t="s">
        <v>50</v>
      </c>
      <c r="D348" s="75" t="s">
        <v>978</v>
      </c>
      <c r="E348" s="75" t="s">
        <v>142</v>
      </c>
      <c r="F348" s="77">
        <v>8901.3845</v>
      </c>
      <c r="G348" s="77">
        <v>2882.7426</v>
      </c>
      <c r="H348" s="79">
        <f t="shared" si="10"/>
        <v>6018.6419000000005</v>
      </c>
      <c r="I348" s="45">
        <f t="shared" si="11"/>
        <v>32.38532837223243</v>
      </c>
    </row>
    <row r="349" spans="1:9" ht="12.75" outlineLevel="6">
      <c r="A349" s="76" t="s">
        <v>251</v>
      </c>
      <c r="B349" s="75" t="s">
        <v>45</v>
      </c>
      <c r="C349" s="75" t="s">
        <v>50</v>
      </c>
      <c r="D349" s="75" t="s">
        <v>978</v>
      </c>
      <c r="E349" s="75" t="s">
        <v>144</v>
      </c>
      <c r="F349" s="77">
        <v>8901.3845</v>
      </c>
      <c r="G349" s="77">
        <v>2882.7426</v>
      </c>
      <c r="H349" s="79">
        <f t="shared" si="10"/>
        <v>6018.6419000000005</v>
      </c>
      <c r="I349" s="45">
        <f t="shared" si="11"/>
        <v>32.38532837223243</v>
      </c>
    </row>
    <row r="350" spans="1:9" ht="12.75" outlineLevel="7">
      <c r="A350" s="76" t="s">
        <v>252</v>
      </c>
      <c r="B350" s="75" t="s">
        <v>45</v>
      </c>
      <c r="C350" s="75" t="s">
        <v>50</v>
      </c>
      <c r="D350" s="75" t="s">
        <v>978</v>
      </c>
      <c r="E350" s="75" t="s">
        <v>184</v>
      </c>
      <c r="F350" s="77">
        <v>8901.3845</v>
      </c>
      <c r="G350" s="77">
        <v>2882.7426</v>
      </c>
      <c r="H350" s="79">
        <f t="shared" si="10"/>
        <v>6018.6419000000005</v>
      </c>
      <c r="I350" s="45">
        <f t="shared" si="11"/>
        <v>32.38532837223243</v>
      </c>
    </row>
    <row r="351" spans="1:9" ht="12.75" outlineLevel="7">
      <c r="A351" s="76" t="s">
        <v>743</v>
      </c>
      <c r="B351" s="75" t="s">
        <v>45</v>
      </c>
      <c r="C351" s="75" t="s">
        <v>50</v>
      </c>
      <c r="D351" s="75" t="s">
        <v>649</v>
      </c>
      <c r="E351" s="75" t="s">
        <v>142</v>
      </c>
      <c r="F351" s="77">
        <v>21.9786</v>
      </c>
      <c r="G351" s="77">
        <v>21.9786</v>
      </c>
      <c r="H351" s="79">
        <f t="shared" si="10"/>
        <v>0</v>
      </c>
      <c r="I351" s="45">
        <f t="shared" si="11"/>
        <v>100</v>
      </c>
    </row>
    <row r="352" spans="1:9" ht="25.5" outlineLevel="4">
      <c r="A352" s="76" t="s">
        <v>340</v>
      </c>
      <c r="B352" s="75" t="s">
        <v>45</v>
      </c>
      <c r="C352" s="75" t="s">
        <v>50</v>
      </c>
      <c r="D352" s="75" t="s">
        <v>649</v>
      </c>
      <c r="E352" s="75" t="s">
        <v>127</v>
      </c>
      <c r="F352" s="77">
        <v>21.9786</v>
      </c>
      <c r="G352" s="77">
        <v>21.9786</v>
      </c>
      <c r="H352" s="79">
        <f t="shared" si="10"/>
        <v>0</v>
      </c>
      <c r="I352" s="45">
        <f t="shared" si="11"/>
        <v>100</v>
      </c>
    </row>
    <row r="353" spans="1:9" ht="12.75" outlineLevel="6">
      <c r="A353" s="76" t="s">
        <v>341</v>
      </c>
      <c r="B353" s="75" t="s">
        <v>45</v>
      </c>
      <c r="C353" s="75" t="s">
        <v>50</v>
      </c>
      <c r="D353" s="75" t="s">
        <v>649</v>
      </c>
      <c r="E353" s="75" t="s">
        <v>130</v>
      </c>
      <c r="F353" s="77">
        <v>21.9786</v>
      </c>
      <c r="G353" s="77">
        <v>21.9786</v>
      </c>
      <c r="H353" s="79">
        <f t="shared" si="10"/>
        <v>0</v>
      </c>
      <c r="I353" s="45">
        <f t="shared" si="11"/>
        <v>100</v>
      </c>
    </row>
    <row r="354" spans="1:9" ht="12.75" outlineLevel="7">
      <c r="A354" s="76" t="s">
        <v>353</v>
      </c>
      <c r="B354" s="75" t="s">
        <v>45</v>
      </c>
      <c r="C354" s="75" t="s">
        <v>50</v>
      </c>
      <c r="D354" s="75" t="s">
        <v>649</v>
      </c>
      <c r="E354" s="75" t="s">
        <v>205</v>
      </c>
      <c r="F354" s="77">
        <v>21.9786</v>
      </c>
      <c r="G354" s="77">
        <v>21.9786</v>
      </c>
      <c r="H354" s="79">
        <f t="shared" si="10"/>
        <v>0</v>
      </c>
      <c r="I354" s="45">
        <f t="shared" si="11"/>
        <v>100</v>
      </c>
    </row>
    <row r="355" spans="1:9" ht="38.25" outlineLevel="7">
      <c r="A355" s="76" t="s">
        <v>580</v>
      </c>
      <c r="B355" s="75" t="s">
        <v>45</v>
      </c>
      <c r="C355" s="75" t="s">
        <v>50</v>
      </c>
      <c r="D355" s="75" t="s">
        <v>581</v>
      </c>
      <c r="E355" s="75" t="s">
        <v>142</v>
      </c>
      <c r="F355" s="77">
        <v>472.936</v>
      </c>
      <c r="G355" s="77">
        <v>472.936</v>
      </c>
      <c r="H355" s="79">
        <f t="shared" si="10"/>
        <v>0</v>
      </c>
      <c r="I355" s="45">
        <f t="shared" si="11"/>
        <v>100</v>
      </c>
    </row>
    <row r="356" spans="1:9" ht="25.5" outlineLevel="2">
      <c r="A356" s="76" t="s">
        <v>340</v>
      </c>
      <c r="B356" s="75" t="s">
        <v>45</v>
      </c>
      <c r="C356" s="75" t="s">
        <v>50</v>
      </c>
      <c r="D356" s="75" t="s">
        <v>581</v>
      </c>
      <c r="E356" s="75" t="s">
        <v>127</v>
      </c>
      <c r="F356" s="77">
        <v>472.936</v>
      </c>
      <c r="G356" s="77">
        <v>472.936</v>
      </c>
      <c r="H356" s="79">
        <f t="shared" si="10"/>
        <v>0</v>
      </c>
      <c r="I356" s="45">
        <f t="shared" si="11"/>
        <v>100</v>
      </c>
    </row>
    <row r="357" spans="1:9" ht="12.75" outlineLevel="3">
      <c r="A357" s="76" t="s">
        <v>341</v>
      </c>
      <c r="B357" s="75" t="s">
        <v>45</v>
      </c>
      <c r="C357" s="75" t="s">
        <v>50</v>
      </c>
      <c r="D357" s="75" t="s">
        <v>581</v>
      </c>
      <c r="E357" s="75" t="s">
        <v>130</v>
      </c>
      <c r="F357" s="77">
        <v>472.936</v>
      </c>
      <c r="G357" s="77">
        <v>472.936</v>
      </c>
      <c r="H357" s="79">
        <f t="shared" si="10"/>
        <v>0</v>
      </c>
      <c r="I357" s="45">
        <f t="shared" si="11"/>
        <v>100</v>
      </c>
    </row>
    <row r="358" spans="1:9" ht="38.25" outlineLevel="4">
      <c r="A358" s="76" t="s">
        <v>342</v>
      </c>
      <c r="B358" s="75" t="s">
        <v>45</v>
      </c>
      <c r="C358" s="75" t="s">
        <v>50</v>
      </c>
      <c r="D358" s="75" t="s">
        <v>581</v>
      </c>
      <c r="E358" s="75" t="s">
        <v>204</v>
      </c>
      <c r="F358" s="77">
        <v>472.936</v>
      </c>
      <c r="G358" s="77">
        <v>472.936</v>
      </c>
      <c r="H358" s="79">
        <f t="shared" si="10"/>
        <v>0</v>
      </c>
      <c r="I358" s="45">
        <f t="shared" si="11"/>
        <v>100</v>
      </c>
    </row>
    <row r="359" spans="1:9" ht="51" outlineLevel="5">
      <c r="A359" s="76" t="s">
        <v>744</v>
      </c>
      <c r="B359" s="75" t="s">
        <v>45</v>
      </c>
      <c r="C359" s="75" t="s">
        <v>50</v>
      </c>
      <c r="D359" s="75" t="s">
        <v>745</v>
      </c>
      <c r="E359" s="75" t="s">
        <v>142</v>
      </c>
      <c r="F359" s="77">
        <v>5793.2316</v>
      </c>
      <c r="G359" s="77">
        <v>5793.2316</v>
      </c>
      <c r="H359" s="79">
        <f t="shared" si="10"/>
        <v>0</v>
      </c>
      <c r="I359" s="45">
        <f t="shared" si="11"/>
        <v>100</v>
      </c>
    </row>
    <row r="360" spans="1:9" ht="25.5" outlineLevel="6">
      <c r="A360" s="76" t="s">
        <v>340</v>
      </c>
      <c r="B360" s="75" t="s">
        <v>45</v>
      </c>
      <c r="C360" s="75" t="s">
        <v>50</v>
      </c>
      <c r="D360" s="75" t="s">
        <v>745</v>
      </c>
      <c r="E360" s="75" t="s">
        <v>127</v>
      </c>
      <c r="F360" s="77">
        <v>5793.2316</v>
      </c>
      <c r="G360" s="77">
        <v>5793.2316</v>
      </c>
      <c r="H360" s="79">
        <f t="shared" si="10"/>
        <v>0</v>
      </c>
      <c r="I360" s="45">
        <f t="shared" si="11"/>
        <v>100</v>
      </c>
    </row>
    <row r="361" spans="1:9" ht="12.75" outlineLevel="7">
      <c r="A361" s="76" t="s">
        <v>341</v>
      </c>
      <c r="B361" s="75" t="s">
        <v>45</v>
      </c>
      <c r="C361" s="75" t="s">
        <v>50</v>
      </c>
      <c r="D361" s="75" t="s">
        <v>745</v>
      </c>
      <c r="E361" s="75" t="s">
        <v>130</v>
      </c>
      <c r="F361" s="77">
        <v>5793.2316</v>
      </c>
      <c r="G361" s="77">
        <v>5793.2316</v>
      </c>
      <c r="H361" s="79">
        <f t="shared" si="10"/>
        <v>0</v>
      </c>
      <c r="I361" s="45">
        <f t="shared" si="11"/>
        <v>100</v>
      </c>
    </row>
    <row r="362" spans="1:9" ht="38.25" outlineLevel="7">
      <c r="A362" s="76" t="s">
        <v>342</v>
      </c>
      <c r="B362" s="75" t="s">
        <v>45</v>
      </c>
      <c r="C362" s="75" t="s">
        <v>50</v>
      </c>
      <c r="D362" s="75" t="s">
        <v>745</v>
      </c>
      <c r="E362" s="75" t="s">
        <v>204</v>
      </c>
      <c r="F362" s="77">
        <v>5793.2316</v>
      </c>
      <c r="G362" s="77">
        <v>5793.2316</v>
      </c>
      <c r="H362" s="79">
        <f t="shared" si="10"/>
        <v>0</v>
      </c>
      <c r="I362" s="45">
        <f t="shared" si="11"/>
        <v>100</v>
      </c>
    </row>
    <row r="363" spans="1:9" ht="25.5" outlineLevel="1">
      <c r="A363" s="76" t="s">
        <v>367</v>
      </c>
      <c r="B363" s="75" t="s">
        <v>45</v>
      </c>
      <c r="C363" s="75" t="s">
        <v>50</v>
      </c>
      <c r="D363" s="75" t="s">
        <v>368</v>
      </c>
      <c r="E363" s="75" t="s">
        <v>142</v>
      </c>
      <c r="F363" s="77">
        <v>4768.4319</v>
      </c>
      <c r="G363" s="77">
        <v>3477.1563</v>
      </c>
      <c r="H363" s="79">
        <f t="shared" si="10"/>
        <v>1291.2755999999995</v>
      </c>
      <c r="I363" s="45">
        <f t="shared" si="11"/>
        <v>72.92033047593696</v>
      </c>
    </row>
    <row r="364" spans="1:9" ht="38.25" outlineLevel="2">
      <c r="A364" s="76" t="s">
        <v>578</v>
      </c>
      <c r="B364" s="75" t="s">
        <v>45</v>
      </c>
      <c r="C364" s="75" t="s">
        <v>50</v>
      </c>
      <c r="D364" s="75" t="s">
        <v>582</v>
      </c>
      <c r="E364" s="75" t="s">
        <v>142</v>
      </c>
      <c r="F364" s="77">
        <v>1986.065</v>
      </c>
      <c r="G364" s="77">
        <v>1588.852</v>
      </c>
      <c r="H364" s="79">
        <f t="shared" si="10"/>
        <v>397.21299999999997</v>
      </c>
      <c r="I364" s="45">
        <f t="shared" si="11"/>
        <v>80</v>
      </c>
    </row>
    <row r="365" spans="1:9" ht="12.75" outlineLevel="3">
      <c r="A365" s="76" t="s">
        <v>251</v>
      </c>
      <c r="B365" s="75" t="s">
        <v>45</v>
      </c>
      <c r="C365" s="75" t="s">
        <v>50</v>
      </c>
      <c r="D365" s="75" t="s">
        <v>582</v>
      </c>
      <c r="E365" s="75" t="s">
        <v>144</v>
      </c>
      <c r="F365" s="77">
        <v>662.022</v>
      </c>
      <c r="G365" s="77">
        <v>264.809</v>
      </c>
      <c r="H365" s="79">
        <f t="shared" si="10"/>
        <v>397.213</v>
      </c>
      <c r="I365" s="45">
        <f t="shared" si="11"/>
        <v>40.00003021047639</v>
      </c>
    </row>
    <row r="366" spans="1:9" ht="12.75" outlineLevel="4">
      <c r="A366" s="76" t="s">
        <v>252</v>
      </c>
      <c r="B366" s="75" t="s">
        <v>45</v>
      </c>
      <c r="C366" s="75" t="s">
        <v>50</v>
      </c>
      <c r="D366" s="75" t="s">
        <v>582</v>
      </c>
      <c r="E366" s="75" t="s">
        <v>184</v>
      </c>
      <c r="F366" s="77">
        <v>662.022</v>
      </c>
      <c r="G366" s="77">
        <v>264.809</v>
      </c>
      <c r="H366" s="79">
        <f t="shared" si="10"/>
        <v>397.213</v>
      </c>
      <c r="I366" s="45">
        <f t="shared" si="11"/>
        <v>40.00003021047639</v>
      </c>
    </row>
    <row r="367" spans="1:9" ht="25.5" outlineLevel="6">
      <c r="A367" s="76" t="s">
        <v>340</v>
      </c>
      <c r="B367" s="75" t="s">
        <v>45</v>
      </c>
      <c r="C367" s="75" t="s">
        <v>50</v>
      </c>
      <c r="D367" s="75" t="s">
        <v>582</v>
      </c>
      <c r="E367" s="75" t="s">
        <v>127</v>
      </c>
      <c r="F367" s="77">
        <v>1324.043</v>
      </c>
      <c r="G367" s="77">
        <v>1324.043</v>
      </c>
      <c r="H367" s="79">
        <f t="shared" si="10"/>
        <v>0</v>
      </c>
      <c r="I367" s="45">
        <f t="shared" si="11"/>
        <v>100</v>
      </c>
    </row>
    <row r="368" spans="1:9" ht="12.75" outlineLevel="7">
      <c r="A368" s="76" t="s">
        <v>341</v>
      </c>
      <c r="B368" s="75" t="s">
        <v>45</v>
      </c>
      <c r="C368" s="75" t="s">
        <v>50</v>
      </c>
      <c r="D368" s="75" t="s">
        <v>582</v>
      </c>
      <c r="E368" s="75" t="s">
        <v>130</v>
      </c>
      <c r="F368" s="77">
        <v>1324.043</v>
      </c>
      <c r="G368" s="77">
        <v>1324.043</v>
      </c>
      <c r="H368" s="79">
        <f t="shared" si="10"/>
        <v>0</v>
      </c>
      <c r="I368" s="45">
        <f t="shared" si="11"/>
        <v>100</v>
      </c>
    </row>
    <row r="369" spans="1:9" ht="38.25" outlineLevel="7">
      <c r="A369" s="76" t="s">
        <v>342</v>
      </c>
      <c r="B369" s="75" t="s">
        <v>45</v>
      </c>
      <c r="C369" s="75" t="s">
        <v>50</v>
      </c>
      <c r="D369" s="75" t="s">
        <v>582</v>
      </c>
      <c r="E369" s="75" t="s">
        <v>204</v>
      </c>
      <c r="F369" s="77">
        <v>1324.043</v>
      </c>
      <c r="G369" s="77">
        <v>1324.043</v>
      </c>
      <c r="H369" s="79">
        <f t="shared" si="10"/>
        <v>0</v>
      </c>
      <c r="I369" s="45">
        <f t="shared" si="11"/>
        <v>100</v>
      </c>
    </row>
    <row r="370" spans="1:9" ht="38.25" outlineLevel="4">
      <c r="A370" s="76" t="s">
        <v>369</v>
      </c>
      <c r="B370" s="75" t="s">
        <v>45</v>
      </c>
      <c r="C370" s="75" t="s">
        <v>50</v>
      </c>
      <c r="D370" s="75" t="s">
        <v>370</v>
      </c>
      <c r="E370" s="75" t="s">
        <v>142</v>
      </c>
      <c r="F370" s="77">
        <v>323.0152</v>
      </c>
      <c r="G370" s="77">
        <v>323.0152</v>
      </c>
      <c r="H370" s="79">
        <f t="shared" si="10"/>
        <v>0</v>
      </c>
      <c r="I370" s="45">
        <f t="shared" si="11"/>
        <v>100</v>
      </c>
    </row>
    <row r="371" spans="1:9" ht="25.5" outlineLevel="5">
      <c r="A371" s="76" t="s">
        <v>340</v>
      </c>
      <c r="B371" s="75" t="s">
        <v>45</v>
      </c>
      <c r="C371" s="75" t="s">
        <v>50</v>
      </c>
      <c r="D371" s="75" t="s">
        <v>370</v>
      </c>
      <c r="E371" s="75" t="s">
        <v>127</v>
      </c>
      <c r="F371" s="77">
        <v>323.0152</v>
      </c>
      <c r="G371" s="77">
        <v>323.0152</v>
      </c>
      <c r="H371" s="79">
        <f t="shared" si="10"/>
        <v>0</v>
      </c>
      <c r="I371" s="45">
        <f t="shared" si="11"/>
        <v>100</v>
      </c>
    </row>
    <row r="372" spans="1:9" ht="12.75" outlineLevel="6">
      <c r="A372" s="76" t="s">
        <v>341</v>
      </c>
      <c r="B372" s="75" t="s">
        <v>45</v>
      </c>
      <c r="C372" s="75" t="s">
        <v>50</v>
      </c>
      <c r="D372" s="75" t="s">
        <v>370</v>
      </c>
      <c r="E372" s="75" t="s">
        <v>130</v>
      </c>
      <c r="F372" s="77">
        <v>323.0152</v>
      </c>
      <c r="G372" s="77">
        <v>323.0152</v>
      </c>
      <c r="H372" s="79">
        <f t="shared" si="10"/>
        <v>0</v>
      </c>
      <c r="I372" s="45">
        <f t="shared" si="11"/>
        <v>100</v>
      </c>
    </row>
    <row r="373" spans="1:9" ht="38.25" outlineLevel="7">
      <c r="A373" s="76" t="s">
        <v>342</v>
      </c>
      <c r="B373" s="75" t="s">
        <v>45</v>
      </c>
      <c r="C373" s="75" t="s">
        <v>50</v>
      </c>
      <c r="D373" s="75" t="s">
        <v>370</v>
      </c>
      <c r="E373" s="75" t="s">
        <v>204</v>
      </c>
      <c r="F373" s="77">
        <v>323.0152</v>
      </c>
      <c r="G373" s="77">
        <v>323.0152</v>
      </c>
      <c r="H373" s="79">
        <f t="shared" si="10"/>
        <v>0</v>
      </c>
      <c r="I373" s="45">
        <f t="shared" si="11"/>
        <v>100</v>
      </c>
    </row>
    <row r="374" spans="1:9" ht="51" outlineLevel="7">
      <c r="A374" s="76" t="s">
        <v>706</v>
      </c>
      <c r="B374" s="75" t="s">
        <v>45</v>
      </c>
      <c r="C374" s="75" t="s">
        <v>50</v>
      </c>
      <c r="D374" s="75" t="s">
        <v>707</v>
      </c>
      <c r="E374" s="75" t="s">
        <v>142</v>
      </c>
      <c r="F374" s="77">
        <v>64.0549</v>
      </c>
      <c r="G374" s="77">
        <v>64.0549</v>
      </c>
      <c r="H374" s="79">
        <f t="shared" si="10"/>
        <v>0</v>
      </c>
      <c r="I374" s="45">
        <f t="shared" si="11"/>
        <v>100</v>
      </c>
    </row>
    <row r="375" spans="1:9" ht="25.5" outlineLevel="3">
      <c r="A375" s="76" t="s">
        <v>340</v>
      </c>
      <c r="B375" s="75" t="s">
        <v>45</v>
      </c>
      <c r="C375" s="75" t="s">
        <v>50</v>
      </c>
      <c r="D375" s="75" t="s">
        <v>707</v>
      </c>
      <c r="E375" s="75" t="s">
        <v>127</v>
      </c>
      <c r="F375" s="77">
        <v>64.0549</v>
      </c>
      <c r="G375" s="77">
        <v>64.0549</v>
      </c>
      <c r="H375" s="79">
        <f t="shared" si="10"/>
        <v>0</v>
      </c>
      <c r="I375" s="45">
        <f t="shared" si="11"/>
        <v>100</v>
      </c>
    </row>
    <row r="376" spans="1:9" ht="12.75" outlineLevel="4">
      <c r="A376" s="76" t="s">
        <v>341</v>
      </c>
      <c r="B376" s="75" t="s">
        <v>45</v>
      </c>
      <c r="C376" s="75" t="s">
        <v>50</v>
      </c>
      <c r="D376" s="75" t="s">
        <v>707</v>
      </c>
      <c r="E376" s="75" t="s">
        <v>130</v>
      </c>
      <c r="F376" s="77">
        <v>64.0549</v>
      </c>
      <c r="G376" s="77">
        <v>64.0549</v>
      </c>
      <c r="H376" s="79">
        <f t="shared" si="10"/>
        <v>0</v>
      </c>
      <c r="I376" s="45">
        <f t="shared" si="11"/>
        <v>100</v>
      </c>
    </row>
    <row r="377" spans="1:9" ht="12.75" outlineLevel="5">
      <c r="A377" s="76" t="s">
        <v>353</v>
      </c>
      <c r="B377" s="75" t="s">
        <v>45</v>
      </c>
      <c r="C377" s="75" t="s">
        <v>50</v>
      </c>
      <c r="D377" s="75" t="s">
        <v>707</v>
      </c>
      <c r="E377" s="75" t="s">
        <v>205</v>
      </c>
      <c r="F377" s="77">
        <v>64.0549</v>
      </c>
      <c r="G377" s="77">
        <v>64.0549</v>
      </c>
      <c r="H377" s="79">
        <f t="shared" si="10"/>
        <v>0</v>
      </c>
      <c r="I377" s="45">
        <f t="shared" si="11"/>
        <v>100</v>
      </c>
    </row>
    <row r="378" spans="1:9" ht="25.5" outlineLevel="6">
      <c r="A378" s="76" t="s">
        <v>996</v>
      </c>
      <c r="B378" s="75" t="s">
        <v>45</v>
      </c>
      <c r="C378" s="75" t="s">
        <v>50</v>
      </c>
      <c r="D378" s="75" t="s">
        <v>979</v>
      </c>
      <c r="E378" s="75" t="s">
        <v>142</v>
      </c>
      <c r="F378" s="77">
        <v>1358.6715</v>
      </c>
      <c r="G378" s="77">
        <v>464.6089</v>
      </c>
      <c r="H378" s="79">
        <f t="shared" si="10"/>
        <v>894.0626</v>
      </c>
      <c r="I378" s="45">
        <f t="shared" si="11"/>
        <v>34.19582290494796</v>
      </c>
    </row>
    <row r="379" spans="1:9" ht="12.75" outlineLevel="7">
      <c r="A379" s="76" t="s">
        <v>251</v>
      </c>
      <c r="B379" s="75" t="s">
        <v>45</v>
      </c>
      <c r="C379" s="75" t="s">
        <v>50</v>
      </c>
      <c r="D379" s="75" t="s">
        <v>979</v>
      </c>
      <c r="E379" s="75" t="s">
        <v>144</v>
      </c>
      <c r="F379" s="77">
        <v>1358.6715</v>
      </c>
      <c r="G379" s="77">
        <v>464.6089</v>
      </c>
      <c r="H379" s="79">
        <f t="shared" si="10"/>
        <v>894.0626</v>
      </c>
      <c r="I379" s="45">
        <f t="shared" si="11"/>
        <v>34.19582290494796</v>
      </c>
    </row>
    <row r="380" spans="1:9" ht="12.75" outlineLevel="7">
      <c r="A380" s="76" t="s">
        <v>252</v>
      </c>
      <c r="B380" s="75" t="s">
        <v>45</v>
      </c>
      <c r="C380" s="75" t="s">
        <v>50</v>
      </c>
      <c r="D380" s="75" t="s">
        <v>979</v>
      </c>
      <c r="E380" s="75" t="s">
        <v>184</v>
      </c>
      <c r="F380" s="77">
        <v>1358.6715</v>
      </c>
      <c r="G380" s="77">
        <v>464.6089</v>
      </c>
      <c r="H380" s="79">
        <f t="shared" si="10"/>
        <v>894.0626</v>
      </c>
      <c r="I380" s="45">
        <f t="shared" si="11"/>
        <v>34.19582290494796</v>
      </c>
    </row>
    <row r="381" spans="1:9" ht="38.25" outlineLevel="3">
      <c r="A381" s="76" t="s">
        <v>580</v>
      </c>
      <c r="B381" s="75" t="s">
        <v>45</v>
      </c>
      <c r="C381" s="75" t="s">
        <v>50</v>
      </c>
      <c r="D381" s="75" t="s">
        <v>583</v>
      </c>
      <c r="E381" s="75" t="s">
        <v>142</v>
      </c>
      <c r="F381" s="77">
        <v>69.692</v>
      </c>
      <c r="G381" s="77">
        <v>69.692</v>
      </c>
      <c r="H381" s="79">
        <f t="shared" si="10"/>
        <v>0</v>
      </c>
      <c r="I381" s="45">
        <f t="shared" si="11"/>
        <v>100</v>
      </c>
    </row>
    <row r="382" spans="1:9" ht="25.5" outlineLevel="4">
      <c r="A382" s="76" t="s">
        <v>340</v>
      </c>
      <c r="B382" s="75" t="s">
        <v>45</v>
      </c>
      <c r="C382" s="75" t="s">
        <v>50</v>
      </c>
      <c r="D382" s="75" t="s">
        <v>583</v>
      </c>
      <c r="E382" s="75" t="s">
        <v>127</v>
      </c>
      <c r="F382" s="77">
        <v>69.692</v>
      </c>
      <c r="G382" s="77">
        <v>69.692</v>
      </c>
      <c r="H382" s="79">
        <f t="shared" si="10"/>
        <v>0</v>
      </c>
      <c r="I382" s="45">
        <f t="shared" si="11"/>
        <v>100</v>
      </c>
    </row>
    <row r="383" spans="1:9" ht="12.75" outlineLevel="6">
      <c r="A383" s="76" t="s">
        <v>341</v>
      </c>
      <c r="B383" s="75" t="s">
        <v>45</v>
      </c>
      <c r="C383" s="75" t="s">
        <v>50</v>
      </c>
      <c r="D383" s="75" t="s">
        <v>583</v>
      </c>
      <c r="E383" s="75" t="s">
        <v>130</v>
      </c>
      <c r="F383" s="77">
        <v>69.692</v>
      </c>
      <c r="G383" s="77">
        <v>69.692</v>
      </c>
      <c r="H383" s="79">
        <f t="shared" si="10"/>
        <v>0</v>
      </c>
      <c r="I383" s="45">
        <f t="shared" si="11"/>
        <v>100</v>
      </c>
    </row>
    <row r="384" spans="1:9" ht="38.25" outlineLevel="7">
      <c r="A384" s="76" t="s">
        <v>342</v>
      </c>
      <c r="B384" s="75" t="s">
        <v>45</v>
      </c>
      <c r="C384" s="75" t="s">
        <v>50</v>
      </c>
      <c r="D384" s="75" t="s">
        <v>583</v>
      </c>
      <c r="E384" s="75" t="s">
        <v>204</v>
      </c>
      <c r="F384" s="77">
        <v>69.692</v>
      </c>
      <c r="G384" s="77">
        <v>69.692</v>
      </c>
      <c r="H384" s="79">
        <f t="shared" si="10"/>
        <v>0</v>
      </c>
      <c r="I384" s="45">
        <f t="shared" si="11"/>
        <v>100</v>
      </c>
    </row>
    <row r="385" spans="1:9" ht="51" outlineLevel="7">
      <c r="A385" s="76" t="s">
        <v>744</v>
      </c>
      <c r="B385" s="75" t="s">
        <v>45</v>
      </c>
      <c r="C385" s="75" t="s">
        <v>50</v>
      </c>
      <c r="D385" s="75" t="s">
        <v>746</v>
      </c>
      <c r="E385" s="75" t="s">
        <v>142</v>
      </c>
      <c r="F385" s="77">
        <v>966.9333</v>
      </c>
      <c r="G385" s="77">
        <v>966.9333</v>
      </c>
      <c r="H385" s="79">
        <f t="shared" si="10"/>
        <v>0</v>
      </c>
      <c r="I385" s="45">
        <f t="shared" si="11"/>
        <v>100</v>
      </c>
    </row>
    <row r="386" spans="1:9" ht="25.5" outlineLevel="3">
      <c r="A386" s="76" t="s">
        <v>340</v>
      </c>
      <c r="B386" s="75" t="s">
        <v>45</v>
      </c>
      <c r="C386" s="75" t="s">
        <v>50</v>
      </c>
      <c r="D386" s="75" t="s">
        <v>746</v>
      </c>
      <c r="E386" s="75" t="s">
        <v>127</v>
      </c>
      <c r="F386" s="77">
        <v>966.9333</v>
      </c>
      <c r="G386" s="77">
        <v>966.9333</v>
      </c>
      <c r="H386" s="79">
        <f t="shared" si="10"/>
        <v>0</v>
      </c>
      <c r="I386" s="45">
        <f t="shared" si="11"/>
        <v>100</v>
      </c>
    </row>
    <row r="387" spans="1:9" ht="12.75" outlineLevel="4">
      <c r="A387" s="76" t="s">
        <v>341</v>
      </c>
      <c r="B387" s="75" t="s">
        <v>45</v>
      </c>
      <c r="C387" s="75" t="s">
        <v>50</v>
      </c>
      <c r="D387" s="75" t="s">
        <v>746</v>
      </c>
      <c r="E387" s="75" t="s">
        <v>130</v>
      </c>
      <c r="F387" s="77">
        <v>966.9333</v>
      </c>
      <c r="G387" s="77">
        <v>966.9333</v>
      </c>
      <c r="H387" s="79">
        <f t="shared" si="10"/>
        <v>0</v>
      </c>
      <c r="I387" s="45">
        <f t="shared" si="11"/>
        <v>100</v>
      </c>
    </row>
    <row r="388" spans="1:9" ht="38.25" outlineLevel="5">
      <c r="A388" s="76" t="s">
        <v>342</v>
      </c>
      <c r="B388" s="75" t="s">
        <v>45</v>
      </c>
      <c r="C388" s="75" t="s">
        <v>50</v>
      </c>
      <c r="D388" s="75" t="s">
        <v>746</v>
      </c>
      <c r="E388" s="75" t="s">
        <v>204</v>
      </c>
      <c r="F388" s="77">
        <v>966.9333</v>
      </c>
      <c r="G388" s="77">
        <v>966.9333</v>
      </c>
      <c r="H388" s="79">
        <f t="shared" si="10"/>
        <v>0</v>
      </c>
      <c r="I388" s="45">
        <f t="shared" si="11"/>
        <v>100</v>
      </c>
    </row>
    <row r="389" spans="1:9" ht="25.5" outlineLevel="6">
      <c r="A389" s="76" t="s">
        <v>371</v>
      </c>
      <c r="B389" s="75" t="s">
        <v>45</v>
      </c>
      <c r="C389" s="75" t="s">
        <v>50</v>
      </c>
      <c r="D389" s="75" t="s">
        <v>372</v>
      </c>
      <c r="E389" s="75" t="s">
        <v>142</v>
      </c>
      <c r="F389" s="77">
        <v>59875.4034</v>
      </c>
      <c r="G389" s="77">
        <v>44537.0972</v>
      </c>
      <c r="H389" s="79">
        <f t="shared" si="10"/>
        <v>15338.306200000006</v>
      </c>
      <c r="I389" s="45">
        <f t="shared" si="11"/>
        <v>74.38295973134103</v>
      </c>
    </row>
    <row r="390" spans="1:9" ht="38.25" outlineLevel="7">
      <c r="A390" s="76" t="s">
        <v>373</v>
      </c>
      <c r="B390" s="75" t="s">
        <v>45</v>
      </c>
      <c r="C390" s="75" t="s">
        <v>50</v>
      </c>
      <c r="D390" s="75" t="s">
        <v>374</v>
      </c>
      <c r="E390" s="75" t="s">
        <v>142</v>
      </c>
      <c r="F390" s="77">
        <v>53074.5888</v>
      </c>
      <c r="G390" s="77">
        <v>37743.9817</v>
      </c>
      <c r="H390" s="79">
        <f t="shared" si="10"/>
        <v>15330.607100000001</v>
      </c>
      <c r="I390" s="45">
        <f t="shared" si="11"/>
        <v>71.11497715456629</v>
      </c>
    </row>
    <row r="391" spans="1:9" ht="38.25" outlineLevel="7">
      <c r="A391" s="76" t="s">
        <v>578</v>
      </c>
      <c r="B391" s="75" t="s">
        <v>45</v>
      </c>
      <c r="C391" s="75" t="s">
        <v>50</v>
      </c>
      <c r="D391" s="75" t="s">
        <v>584</v>
      </c>
      <c r="E391" s="75" t="s">
        <v>142</v>
      </c>
      <c r="F391" s="77">
        <v>21785.054</v>
      </c>
      <c r="G391" s="77">
        <v>17428.0434</v>
      </c>
      <c r="H391" s="79">
        <f aca="true" t="shared" si="12" ref="H391:H409">F391-G391</f>
        <v>4357.010600000001</v>
      </c>
      <c r="I391" s="45">
        <f aca="true" t="shared" si="13" ref="I391:I409">G391/F391*100</f>
        <v>80.0000009180606</v>
      </c>
    </row>
    <row r="392" spans="1:9" ht="12.75" outlineLevel="5">
      <c r="A392" s="76" t="s">
        <v>251</v>
      </c>
      <c r="B392" s="75" t="s">
        <v>45</v>
      </c>
      <c r="C392" s="75" t="s">
        <v>50</v>
      </c>
      <c r="D392" s="75" t="s">
        <v>584</v>
      </c>
      <c r="E392" s="75" t="s">
        <v>144</v>
      </c>
      <c r="F392" s="77">
        <v>7261.6846</v>
      </c>
      <c r="G392" s="77">
        <v>2904.674</v>
      </c>
      <c r="H392" s="79">
        <f t="shared" si="12"/>
        <v>4357.0106</v>
      </c>
      <c r="I392" s="45">
        <f t="shared" si="13"/>
        <v>40.00000220334549</v>
      </c>
    </row>
    <row r="393" spans="1:9" ht="12.75" outlineLevel="6">
      <c r="A393" s="76" t="s">
        <v>252</v>
      </c>
      <c r="B393" s="75" t="s">
        <v>45</v>
      </c>
      <c r="C393" s="75" t="s">
        <v>50</v>
      </c>
      <c r="D393" s="75" t="s">
        <v>584</v>
      </c>
      <c r="E393" s="75" t="s">
        <v>184</v>
      </c>
      <c r="F393" s="77">
        <v>7261.6846</v>
      </c>
      <c r="G393" s="77">
        <v>2904.674</v>
      </c>
      <c r="H393" s="79">
        <f t="shared" si="12"/>
        <v>4357.0106</v>
      </c>
      <c r="I393" s="45">
        <f t="shared" si="13"/>
        <v>40.00000220334549</v>
      </c>
    </row>
    <row r="394" spans="1:9" ht="25.5" outlineLevel="7">
      <c r="A394" s="76" t="s">
        <v>340</v>
      </c>
      <c r="B394" s="75" t="s">
        <v>45</v>
      </c>
      <c r="C394" s="75" t="s">
        <v>50</v>
      </c>
      <c r="D394" s="75" t="s">
        <v>584</v>
      </c>
      <c r="E394" s="75" t="s">
        <v>127</v>
      </c>
      <c r="F394" s="77">
        <v>14523.3694</v>
      </c>
      <c r="G394" s="77">
        <v>14523.3694</v>
      </c>
      <c r="H394" s="79">
        <f t="shared" si="12"/>
        <v>0</v>
      </c>
      <c r="I394" s="45">
        <f t="shared" si="13"/>
        <v>100</v>
      </c>
    </row>
    <row r="395" spans="1:9" ht="12.75" outlineLevel="7">
      <c r="A395" s="76" t="s">
        <v>341</v>
      </c>
      <c r="B395" s="75" t="s">
        <v>45</v>
      </c>
      <c r="C395" s="75" t="s">
        <v>50</v>
      </c>
      <c r="D395" s="75" t="s">
        <v>584</v>
      </c>
      <c r="E395" s="75" t="s">
        <v>130</v>
      </c>
      <c r="F395" s="77">
        <v>14523.3694</v>
      </c>
      <c r="G395" s="77">
        <v>14523.3694</v>
      </c>
      <c r="H395" s="79">
        <f t="shared" si="12"/>
        <v>0</v>
      </c>
      <c r="I395" s="45">
        <f t="shared" si="13"/>
        <v>100</v>
      </c>
    </row>
    <row r="396" spans="1:9" ht="38.25" outlineLevel="4">
      <c r="A396" s="76" t="s">
        <v>342</v>
      </c>
      <c r="B396" s="75" t="s">
        <v>45</v>
      </c>
      <c r="C396" s="75" t="s">
        <v>50</v>
      </c>
      <c r="D396" s="75" t="s">
        <v>584</v>
      </c>
      <c r="E396" s="75" t="s">
        <v>204</v>
      </c>
      <c r="F396" s="77">
        <v>14523.3694</v>
      </c>
      <c r="G396" s="77">
        <v>14523.3694</v>
      </c>
      <c r="H396" s="79">
        <f t="shared" si="12"/>
        <v>0</v>
      </c>
      <c r="I396" s="45">
        <f t="shared" si="13"/>
        <v>100</v>
      </c>
    </row>
    <row r="397" spans="1:9" ht="38.25" outlineLevel="5">
      <c r="A397" s="76" t="s">
        <v>497</v>
      </c>
      <c r="B397" s="75" t="s">
        <v>45</v>
      </c>
      <c r="C397" s="75" t="s">
        <v>50</v>
      </c>
      <c r="D397" s="75" t="s">
        <v>375</v>
      </c>
      <c r="E397" s="75" t="s">
        <v>142</v>
      </c>
      <c r="F397" s="77">
        <v>5472.289</v>
      </c>
      <c r="G397" s="77">
        <v>5472.289</v>
      </c>
      <c r="H397" s="79">
        <f t="shared" si="12"/>
        <v>0</v>
      </c>
      <c r="I397" s="45">
        <f t="shared" si="13"/>
        <v>100</v>
      </c>
    </row>
    <row r="398" spans="1:9" ht="25.5" outlineLevel="6">
      <c r="A398" s="76" t="s">
        <v>340</v>
      </c>
      <c r="B398" s="75" t="s">
        <v>45</v>
      </c>
      <c r="C398" s="75" t="s">
        <v>50</v>
      </c>
      <c r="D398" s="75" t="s">
        <v>375</v>
      </c>
      <c r="E398" s="75" t="s">
        <v>127</v>
      </c>
      <c r="F398" s="77">
        <v>5472.289</v>
      </c>
      <c r="G398" s="77">
        <v>5472.289</v>
      </c>
      <c r="H398" s="79">
        <f t="shared" si="12"/>
        <v>0</v>
      </c>
      <c r="I398" s="45">
        <f t="shared" si="13"/>
        <v>100</v>
      </c>
    </row>
    <row r="399" spans="1:9" ht="12.75" outlineLevel="7">
      <c r="A399" s="76" t="s">
        <v>341</v>
      </c>
      <c r="B399" s="75" t="s">
        <v>45</v>
      </c>
      <c r="C399" s="75" t="s">
        <v>50</v>
      </c>
      <c r="D399" s="75" t="s">
        <v>375</v>
      </c>
      <c r="E399" s="75" t="s">
        <v>130</v>
      </c>
      <c r="F399" s="77">
        <v>5472.289</v>
      </c>
      <c r="G399" s="77">
        <v>5472.289</v>
      </c>
      <c r="H399" s="79">
        <f t="shared" si="12"/>
        <v>0</v>
      </c>
      <c r="I399" s="45">
        <f t="shared" si="13"/>
        <v>100</v>
      </c>
    </row>
    <row r="400" spans="1:9" ht="38.25" outlineLevel="7">
      <c r="A400" s="76" t="s">
        <v>342</v>
      </c>
      <c r="B400" s="75" t="s">
        <v>45</v>
      </c>
      <c r="C400" s="75" t="s">
        <v>50</v>
      </c>
      <c r="D400" s="75" t="s">
        <v>375</v>
      </c>
      <c r="E400" s="75" t="s">
        <v>204</v>
      </c>
      <c r="F400" s="77">
        <v>5472.289</v>
      </c>
      <c r="G400" s="77">
        <v>5472.289</v>
      </c>
      <c r="H400" s="79">
        <f t="shared" si="12"/>
        <v>0</v>
      </c>
      <c r="I400" s="45">
        <f t="shared" si="13"/>
        <v>100</v>
      </c>
    </row>
    <row r="401" spans="1:9" ht="38.25" outlineLevel="5">
      <c r="A401" s="76" t="s">
        <v>708</v>
      </c>
      <c r="B401" s="75" t="s">
        <v>45</v>
      </c>
      <c r="C401" s="75" t="s">
        <v>50</v>
      </c>
      <c r="D401" s="75" t="s">
        <v>709</v>
      </c>
      <c r="E401" s="75" t="s">
        <v>142</v>
      </c>
      <c r="F401" s="77">
        <v>45.7436</v>
      </c>
      <c r="G401" s="77">
        <v>45.7436</v>
      </c>
      <c r="H401" s="79">
        <f t="shared" si="12"/>
        <v>0</v>
      </c>
      <c r="I401" s="45">
        <f t="shared" si="13"/>
        <v>100</v>
      </c>
    </row>
    <row r="402" spans="1:9" ht="25.5" outlineLevel="6">
      <c r="A402" s="76" t="s">
        <v>340</v>
      </c>
      <c r="B402" s="75" t="s">
        <v>45</v>
      </c>
      <c r="C402" s="75" t="s">
        <v>50</v>
      </c>
      <c r="D402" s="75" t="s">
        <v>709</v>
      </c>
      <c r="E402" s="75" t="s">
        <v>127</v>
      </c>
      <c r="F402" s="77">
        <v>45.7436</v>
      </c>
      <c r="G402" s="77">
        <v>45.7436</v>
      </c>
      <c r="H402" s="79">
        <f t="shared" si="12"/>
        <v>0</v>
      </c>
      <c r="I402" s="45">
        <f t="shared" si="13"/>
        <v>100</v>
      </c>
    </row>
    <row r="403" spans="1:9" ht="12.75" outlineLevel="7">
      <c r="A403" s="76" t="s">
        <v>341</v>
      </c>
      <c r="B403" s="75" t="s">
        <v>45</v>
      </c>
      <c r="C403" s="75" t="s">
        <v>50</v>
      </c>
      <c r="D403" s="75" t="s">
        <v>709</v>
      </c>
      <c r="E403" s="75" t="s">
        <v>130</v>
      </c>
      <c r="F403" s="77">
        <v>45.7436</v>
      </c>
      <c r="G403" s="77">
        <v>45.7436</v>
      </c>
      <c r="H403" s="79">
        <f t="shared" si="12"/>
        <v>0</v>
      </c>
      <c r="I403" s="45">
        <f t="shared" si="13"/>
        <v>100</v>
      </c>
    </row>
    <row r="404" spans="1:9" ht="12.75" outlineLevel="7">
      <c r="A404" s="76" t="s">
        <v>353</v>
      </c>
      <c r="B404" s="75" t="s">
        <v>45</v>
      </c>
      <c r="C404" s="75" t="s">
        <v>50</v>
      </c>
      <c r="D404" s="75" t="s">
        <v>709</v>
      </c>
      <c r="E404" s="75" t="s">
        <v>205</v>
      </c>
      <c r="F404" s="77">
        <v>45.7436</v>
      </c>
      <c r="G404" s="77">
        <v>45.7436</v>
      </c>
      <c r="H404" s="79">
        <f t="shared" si="12"/>
        <v>0</v>
      </c>
      <c r="I404" s="45">
        <f t="shared" si="13"/>
        <v>100</v>
      </c>
    </row>
    <row r="405" spans="1:9" ht="25.5" outlineLevel="5">
      <c r="A405" s="76" t="s">
        <v>996</v>
      </c>
      <c r="B405" s="75" t="s">
        <v>45</v>
      </c>
      <c r="C405" s="75" t="s">
        <v>50</v>
      </c>
      <c r="D405" s="75" t="s">
        <v>980</v>
      </c>
      <c r="E405" s="75" t="s">
        <v>142</v>
      </c>
      <c r="F405" s="77">
        <v>17245.2103</v>
      </c>
      <c r="G405" s="77">
        <v>6301.243</v>
      </c>
      <c r="H405" s="79">
        <f t="shared" si="12"/>
        <v>10943.967299999998</v>
      </c>
      <c r="I405" s="45">
        <f t="shared" si="13"/>
        <v>36.53909050909052</v>
      </c>
    </row>
    <row r="406" spans="1:9" ht="12.75" outlineLevel="6">
      <c r="A406" s="76" t="s">
        <v>251</v>
      </c>
      <c r="B406" s="75" t="s">
        <v>45</v>
      </c>
      <c r="C406" s="75" t="s">
        <v>50</v>
      </c>
      <c r="D406" s="75" t="s">
        <v>980</v>
      </c>
      <c r="E406" s="75" t="s">
        <v>144</v>
      </c>
      <c r="F406" s="77">
        <v>17245.2103</v>
      </c>
      <c r="G406" s="77">
        <v>6301.243</v>
      </c>
      <c r="H406" s="79">
        <f t="shared" si="12"/>
        <v>10943.967299999998</v>
      </c>
      <c r="I406" s="45">
        <f t="shared" si="13"/>
        <v>36.53909050909052</v>
      </c>
    </row>
    <row r="407" spans="1:9" ht="12.75" outlineLevel="7">
      <c r="A407" s="76" t="s">
        <v>252</v>
      </c>
      <c r="B407" s="75" t="s">
        <v>45</v>
      </c>
      <c r="C407" s="75" t="s">
        <v>50</v>
      </c>
      <c r="D407" s="75" t="s">
        <v>980</v>
      </c>
      <c r="E407" s="75" t="s">
        <v>184</v>
      </c>
      <c r="F407" s="77">
        <v>17245.2103</v>
      </c>
      <c r="G407" s="77">
        <v>6301.243</v>
      </c>
      <c r="H407" s="79">
        <f t="shared" si="12"/>
        <v>10943.967299999998</v>
      </c>
      <c r="I407" s="45">
        <f t="shared" si="13"/>
        <v>36.53909050909052</v>
      </c>
    </row>
    <row r="408" spans="1:9" ht="25.5" outlineLevel="7">
      <c r="A408" s="76" t="s">
        <v>996</v>
      </c>
      <c r="B408" s="75" t="s">
        <v>45</v>
      </c>
      <c r="C408" s="75" t="s">
        <v>50</v>
      </c>
      <c r="D408" s="75" t="s">
        <v>981</v>
      </c>
      <c r="E408" s="75" t="s">
        <v>142</v>
      </c>
      <c r="F408" s="77">
        <v>39.6292</v>
      </c>
      <c r="G408" s="77">
        <v>10</v>
      </c>
      <c r="H408" s="79">
        <f t="shared" si="12"/>
        <v>29.629199999999997</v>
      </c>
      <c r="I408" s="45">
        <f t="shared" si="13"/>
        <v>25.23391842378852</v>
      </c>
    </row>
    <row r="409" spans="1:9" ht="12.75" outlineLevel="5">
      <c r="A409" s="76" t="s">
        <v>251</v>
      </c>
      <c r="B409" s="75" t="s">
        <v>45</v>
      </c>
      <c r="C409" s="75" t="s">
        <v>50</v>
      </c>
      <c r="D409" s="75" t="s">
        <v>981</v>
      </c>
      <c r="E409" s="75" t="s">
        <v>144</v>
      </c>
      <c r="F409" s="77">
        <v>39.6292</v>
      </c>
      <c r="G409" s="77">
        <v>10</v>
      </c>
      <c r="H409" s="79">
        <f t="shared" si="12"/>
        <v>29.629199999999997</v>
      </c>
      <c r="I409" s="45">
        <f t="shared" si="13"/>
        <v>25.23391842378852</v>
      </c>
    </row>
    <row r="410" spans="1:9" ht="12.75">
      <c r="A410" s="76" t="s">
        <v>252</v>
      </c>
      <c r="B410" s="75" t="s">
        <v>45</v>
      </c>
      <c r="C410" s="75" t="s">
        <v>50</v>
      </c>
      <c r="D410" s="75" t="s">
        <v>981</v>
      </c>
      <c r="E410" s="75" t="s">
        <v>184</v>
      </c>
      <c r="F410" s="77">
        <v>39.6292</v>
      </c>
      <c r="G410" s="77">
        <v>10</v>
      </c>
      <c r="H410" s="79">
        <f>F410-G410</f>
        <v>29.629199999999997</v>
      </c>
      <c r="I410" s="45">
        <f>G410/F410*100</f>
        <v>25.23391842378852</v>
      </c>
    </row>
    <row r="411" spans="1:9" ht="12.75">
      <c r="A411" s="76" t="s">
        <v>705</v>
      </c>
      <c r="B411" s="75" t="s">
        <v>45</v>
      </c>
      <c r="C411" s="75" t="s">
        <v>50</v>
      </c>
      <c r="D411" s="75" t="s">
        <v>747</v>
      </c>
      <c r="E411" s="75" t="s">
        <v>142</v>
      </c>
      <c r="F411" s="77">
        <v>50</v>
      </c>
      <c r="G411" s="77">
        <v>50</v>
      </c>
      <c r="H411" s="79">
        <f>F411-G411</f>
        <v>0</v>
      </c>
      <c r="I411" s="45">
        <f>G411/F411*100</f>
        <v>100</v>
      </c>
    </row>
    <row r="412" spans="1:9" ht="25.5">
      <c r="A412" s="76" t="s">
        <v>340</v>
      </c>
      <c r="B412" s="75" t="s">
        <v>45</v>
      </c>
      <c r="C412" s="75" t="s">
        <v>50</v>
      </c>
      <c r="D412" s="75" t="s">
        <v>747</v>
      </c>
      <c r="E412" s="75" t="s">
        <v>127</v>
      </c>
      <c r="F412" s="77">
        <v>50</v>
      </c>
      <c r="G412" s="77">
        <v>50</v>
      </c>
      <c r="H412" s="79">
        <f>F412-G412</f>
        <v>0</v>
      </c>
      <c r="I412" s="45">
        <f>G412/F412*100</f>
        <v>100</v>
      </c>
    </row>
    <row r="413" spans="1:9" ht="12.75">
      <c r="A413" s="76" t="s">
        <v>341</v>
      </c>
      <c r="B413" s="75" t="s">
        <v>45</v>
      </c>
      <c r="C413" s="75" t="s">
        <v>50</v>
      </c>
      <c r="D413" s="75" t="s">
        <v>747</v>
      </c>
      <c r="E413" s="75" t="s">
        <v>130</v>
      </c>
      <c r="F413" s="77">
        <v>50</v>
      </c>
      <c r="G413" s="77">
        <v>50</v>
      </c>
      <c r="H413" s="79">
        <f aca="true" t="shared" si="14" ref="H413:H476">F413-G413</f>
        <v>0</v>
      </c>
      <c r="I413" s="45">
        <f aca="true" t="shared" si="15" ref="I413:I476">G413/F413*100</f>
        <v>100</v>
      </c>
    </row>
    <row r="414" spans="1:9" ht="12.75">
      <c r="A414" s="76" t="s">
        <v>353</v>
      </c>
      <c r="B414" s="75" t="s">
        <v>45</v>
      </c>
      <c r="C414" s="75" t="s">
        <v>50</v>
      </c>
      <c r="D414" s="75" t="s">
        <v>747</v>
      </c>
      <c r="E414" s="75" t="s">
        <v>205</v>
      </c>
      <c r="F414" s="77">
        <v>50</v>
      </c>
      <c r="G414" s="77">
        <v>50</v>
      </c>
      <c r="H414" s="79">
        <f t="shared" si="14"/>
        <v>0</v>
      </c>
      <c r="I414" s="45">
        <f t="shared" si="15"/>
        <v>100</v>
      </c>
    </row>
    <row r="415" spans="1:9" ht="38.25">
      <c r="A415" s="76" t="s">
        <v>580</v>
      </c>
      <c r="B415" s="75" t="s">
        <v>45</v>
      </c>
      <c r="C415" s="75" t="s">
        <v>50</v>
      </c>
      <c r="D415" s="75" t="s">
        <v>585</v>
      </c>
      <c r="E415" s="75" t="s">
        <v>142</v>
      </c>
      <c r="F415" s="77">
        <v>687.6588</v>
      </c>
      <c r="G415" s="77">
        <v>687.6588</v>
      </c>
      <c r="H415" s="79">
        <f t="shared" si="14"/>
        <v>0</v>
      </c>
      <c r="I415" s="45">
        <f t="shared" si="15"/>
        <v>100</v>
      </c>
    </row>
    <row r="416" spans="1:9" ht="25.5">
      <c r="A416" s="76" t="s">
        <v>340</v>
      </c>
      <c r="B416" s="75" t="s">
        <v>45</v>
      </c>
      <c r="C416" s="75" t="s">
        <v>50</v>
      </c>
      <c r="D416" s="75" t="s">
        <v>585</v>
      </c>
      <c r="E416" s="75" t="s">
        <v>127</v>
      </c>
      <c r="F416" s="77">
        <v>687.6588</v>
      </c>
      <c r="G416" s="77">
        <v>687.6588</v>
      </c>
      <c r="H416" s="79">
        <f t="shared" si="14"/>
        <v>0</v>
      </c>
      <c r="I416" s="45">
        <f t="shared" si="15"/>
        <v>100</v>
      </c>
    </row>
    <row r="417" spans="1:9" ht="12.75">
      <c r="A417" s="76" t="s">
        <v>341</v>
      </c>
      <c r="B417" s="75" t="s">
        <v>45</v>
      </c>
      <c r="C417" s="75" t="s">
        <v>50</v>
      </c>
      <c r="D417" s="75" t="s">
        <v>585</v>
      </c>
      <c r="E417" s="75" t="s">
        <v>130</v>
      </c>
      <c r="F417" s="77">
        <v>687.6588</v>
      </c>
      <c r="G417" s="77">
        <v>687.6588</v>
      </c>
      <c r="H417" s="79">
        <f t="shared" si="14"/>
        <v>0</v>
      </c>
      <c r="I417" s="45">
        <f t="shared" si="15"/>
        <v>100</v>
      </c>
    </row>
    <row r="418" spans="1:9" ht="38.25">
      <c r="A418" s="76" t="s">
        <v>342</v>
      </c>
      <c r="B418" s="75" t="s">
        <v>45</v>
      </c>
      <c r="C418" s="75" t="s">
        <v>50</v>
      </c>
      <c r="D418" s="75" t="s">
        <v>585</v>
      </c>
      <c r="E418" s="75" t="s">
        <v>204</v>
      </c>
      <c r="F418" s="77">
        <v>687.6588</v>
      </c>
      <c r="G418" s="77">
        <v>687.6588</v>
      </c>
      <c r="H418" s="79">
        <f t="shared" si="14"/>
        <v>0</v>
      </c>
      <c r="I418" s="45">
        <f t="shared" si="15"/>
        <v>100</v>
      </c>
    </row>
    <row r="419" spans="1:9" ht="51">
      <c r="A419" s="76" t="s">
        <v>744</v>
      </c>
      <c r="B419" s="75" t="s">
        <v>45</v>
      </c>
      <c r="C419" s="75" t="s">
        <v>50</v>
      </c>
      <c r="D419" s="75" t="s">
        <v>748</v>
      </c>
      <c r="E419" s="75" t="s">
        <v>142</v>
      </c>
      <c r="F419" s="77">
        <v>7749.0039</v>
      </c>
      <c r="G419" s="77">
        <v>7749.0039</v>
      </c>
      <c r="H419" s="79">
        <f t="shared" si="14"/>
        <v>0</v>
      </c>
      <c r="I419" s="45">
        <f t="shared" si="15"/>
        <v>100</v>
      </c>
    </row>
    <row r="420" spans="1:9" ht="25.5">
      <c r="A420" s="76" t="s">
        <v>340</v>
      </c>
      <c r="B420" s="75" t="s">
        <v>45</v>
      </c>
      <c r="C420" s="75" t="s">
        <v>50</v>
      </c>
      <c r="D420" s="75" t="s">
        <v>748</v>
      </c>
      <c r="E420" s="75" t="s">
        <v>127</v>
      </c>
      <c r="F420" s="77">
        <v>7749.0039</v>
      </c>
      <c r="G420" s="77">
        <v>7749.0039</v>
      </c>
      <c r="H420" s="79">
        <f t="shared" si="14"/>
        <v>0</v>
      </c>
      <c r="I420" s="45">
        <f t="shared" si="15"/>
        <v>100</v>
      </c>
    </row>
    <row r="421" spans="1:9" ht="12.75">
      <c r="A421" s="76" t="s">
        <v>341</v>
      </c>
      <c r="B421" s="75" t="s">
        <v>45</v>
      </c>
      <c r="C421" s="75" t="s">
        <v>50</v>
      </c>
      <c r="D421" s="75" t="s">
        <v>748</v>
      </c>
      <c r="E421" s="75" t="s">
        <v>130</v>
      </c>
      <c r="F421" s="77">
        <v>7749.0039</v>
      </c>
      <c r="G421" s="77">
        <v>7749.0039</v>
      </c>
      <c r="H421" s="79">
        <f t="shared" si="14"/>
        <v>0</v>
      </c>
      <c r="I421" s="45">
        <f t="shared" si="15"/>
        <v>100</v>
      </c>
    </row>
    <row r="422" spans="1:9" ht="38.25">
      <c r="A422" s="76" t="s">
        <v>342</v>
      </c>
      <c r="B422" s="75" t="s">
        <v>45</v>
      </c>
      <c r="C422" s="75" t="s">
        <v>50</v>
      </c>
      <c r="D422" s="75" t="s">
        <v>748</v>
      </c>
      <c r="E422" s="75" t="s">
        <v>204</v>
      </c>
      <c r="F422" s="77">
        <v>7749.0039</v>
      </c>
      <c r="G422" s="77">
        <v>7749.0039</v>
      </c>
      <c r="H422" s="79">
        <f t="shared" si="14"/>
        <v>0</v>
      </c>
      <c r="I422" s="45">
        <f t="shared" si="15"/>
        <v>100</v>
      </c>
    </row>
    <row r="423" spans="1:9" ht="25.5">
      <c r="A423" s="76" t="s">
        <v>376</v>
      </c>
      <c r="B423" s="75" t="s">
        <v>45</v>
      </c>
      <c r="C423" s="75" t="s">
        <v>50</v>
      </c>
      <c r="D423" s="75" t="s">
        <v>377</v>
      </c>
      <c r="E423" s="75" t="s">
        <v>142</v>
      </c>
      <c r="F423" s="77">
        <v>885.8146</v>
      </c>
      <c r="G423" s="77">
        <v>878.1155</v>
      </c>
      <c r="H423" s="79">
        <f t="shared" si="14"/>
        <v>7.699100000000044</v>
      </c>
      <c r="I423" s="45">
        <f t="shared" si="15"/>
        <v>99.13084521298249</v>
      </c>
    </row>
    <row r="424" spans="1:9" ht="38.25">
      <c r="A424" s="76" t="s">
        <v>365</v>
      </c>
      <c r="B424" s="75" t="s">
        <v>45</v>
      </c>
      <c r="C424" s="75" t="s">
        <v>50</v>
      </c>
      <c r="D424" s="75" t="s">
        <v>378</v>
      </c>
      <c r="E424" s="75" t="s">
        <v>142</v>
      </c>
      <c r="F424" s="77">
        <v>873.3884</v>
      </c>
      <c r="G424" s="77">
        <v>865.6893</v>
      </c>
      <c r="H424" s="79">
        <f t="shared" si="14"/>
        <v>7.699100000000044</v>
      </c>
      <c r="I424" s="45">
        <f t="shared" si="15"/>
        <v>99.11847924703373</v>
      </c>
    </row>
    <row r="425" spans="1:9" ht="12.75">
      <c r="A425" s="76" t="s">
        <v>251</v>
      </c>
      <c r="B425" s="75" t="s">
        <v>45</v>
      </c>
      <c r="C425" s="75" t="s">
        <v>50</v>
      </c>
      <c r="D425" s="75" t="s">
        <v>378</v>
      </c>
      <c r="E425" s="75" t="s">
        <v>144</v>
      </c>
      <c r="F425" s="77">
        <v>637.2913</v>
      </c>
      <c r="G425" s="77">
        <v>629.5922</v>
      </c>
      <c r="H425" s="79">
        <f t="shared" si="14"/>
        <v>7.69909999999993</v>
      </c>
      <c r="I425" s="45">
        <f t="shared" si="15"/>
        <v>98.79190254127117</v>
      </c>
    </row>
    <row r="426" spans="1:9" ht="12.75">
      <c r="A426" s="76" t="s">
        <v>252</v>
      </c>
      <c r="B426" s="75" t="s">
        <v>45</v>
      </c>
      <c r="C426" s="75" t="s">
        <v>50</v>
      </c>
      <c r="D426" s="75" t="s">
        <v>378</v>
      </c>
      <c r="E426" s="75" t="s">
        <v>184</v>
      </c>
      <c r="F426" s="77">
        <v>637.2913</v>
      </c>
      <c r="G426" s="77">
        <v>629.5922</v>
      </c>
      <c r="H426" s="79">
        <f t="shared" si="14"/>
        <v>7.69909999999993</v>
      </c>
      <c r="I426" s="45">
        <f t="shared" si="15"/>
        <v>98.79190254127117</v>
      </c>
    </row>
    <row r="427" spans="1:9" ht="25.5">
      <c r="A427" s="76" t="s">
        <v>340</v>
      </c>
      <c r="B427" s="75" t="s">
        <v>45</v>
      </c>
      <c r="C427" s="75" t="s">
        <v>50</v>
      </c>
      <c r="D427" s="75" t="s">
        <v>378</v>
      </c>
      <c r="E427" s="75" t="s">
        <v>127</v>
      </c>
      <c r="F427" s="77">
        <v>236.0971</v>
      </c>
      <c r="G427" s="77">
        <v>236.0971</v>
      </c>
      <c r="H427" s="79">
        <f t="shared" si="14"/>
        <v>0</v>
      </c>
      <c r="I427" s="45">
        <f t="shared" si="15"/>
        <v>100</v>
      </c>
    </row>
    <row r="428" spans="1:9" ht="12.75">
      <c r="A428" s="76" t="s">
        <v>341</v>
      </c>
      <c r="B428" s="75" t="s">
        <v>45</v>
      </c>
      <c r="C428" s="75" t="s">
        <v>50</v>
      </c>
      <c r="D428" s="75" t="s">
        <v>378</v>
      </c>
      <c r="E428" s="75" t="s">
        <v>130</v>
      </c>
      <c r="F428" s="77">
        <v>236.0971</v>
      </c>
      <c r="G428" s="77">
        <v>236.0971</v>
      </c>
      <c r="H428" s="79">
        <f t="shared" si="14"/>
        <v>0</v>
      </c>
      <c r="I428" s="45">
        <f t="shared" si="15"/>
        <v>100</v>
      </c>
    </row>
    <row r="429" spans="1:9" ht="12.75">
      <c r="A429" s="76" t="s">
        <v>353</v>
      </c>
      <c r="B429" s="75" t="s">
        <v>45</v>
      </c>
      <c r="C429" s="75" t="s">
        <v>50</v>
      </c>
      <c r="D429" s="75" t="s">
        <v>378</v>
      </c>
      <c r="E429" s="75" t="s">
        <v>205</v>
      </c>
      <c r="F429" s="77">
        <v>236.0971</v>
      </c>
      <c r="G429" s="77">
        <v>236.0971</v>
      </c>
      <c r="H429" s="79">
        <f t="shared" si="14"/>
        <v>0</v>
      </c>
      <c r="I429" s="45">
        <f t="shared" si="15"/>
        <v>100</v>
      </c>
    </row>
    <row r="430" spans="1:9" ht="38.25">
      <c r="A430" s="76" t="s">
        <v>366</v>
      </c>
      <c r="B430" s="75" t="s">
        <v>45</v>
      </c>
      <c r="C430" s="75" t="s">
        <v>50</v>
      </c>
      <c r="D430" s="75" t="s">
        <v>379</v>
      </c>
      <c r="E430" s="75" t="s">
        <v>142</v>
      </c>
      <c r="F430" s="77">
        <v>12.4262</v>
      </c>
      <c r="G430" s="77">
        <v>12.4262</v>
      </c>
      <c r="H430" s="79">
        <f t="shared" si="14"/>
        <v>0</v>
      </c>
      <c r="I430" s="45">
        <f t="shared" si="15"/>
        <v>100</v>
      </c>
    </row>
    <row r="431" spans="1:9" ht="25.5">
      <c r="A431" s="76" t="s">
        <v>340</v>
      </c>
      <c r="B431" s="75" t="s">
        <v>45</v>
      </c>
      <c r="C431" s="75" t="s">
        <v>50</v>
      </c>
      <c r="D431" s="75" t="s">
        <v>379</v>
      </c>
      <c r="E431" s="75" t="s">
        <v>127</v>
      </c>
      <c r="F431" s="77">
        <v>12.4262</v>
      </c>
      <c r="G431" s="77">
        <v>12.4262</v>
      </c>
      <c r="H431" s="79">
        <f t="shared" si="14"/>
        <v>0</v>
      </c>
      <c r="I431" s="45">
        <f t="shared" si="15"/>
        <v>100</v>
      </c>
    </row>
    <row r="432" spans="1:9" ht="12.75">
      <c r="A432" s="76" t="s">
        <v>341</v>
      </c>
      <c r="B432" s="75" t="s">
        <v>45</v>
      </c>
      <c r="C432" s="75" t="s">
        <v>50</v>
      </c>
      <c r="D432" s="75" t="s">
        <v>379</v>
      </c>
      <c r="E432" s="75" t="s">
        <v>130</v>
      </c>
      <c r="F432" s="77">
        <v>12.4262</v>
      </c>
      <c r="G432" s="77">
        <v>12.4262</v>
      </c>
      <c r="H432" s="79">
        <f t="shared" si="14"/>
        <v>0</v>
      </c>
      <c r="I432" s="45">
        <f t="shared" si="15"/>
        <v>100</v>
      </c>
    </row>
    <row r="433" spans="1:9" ht="12.75">
      <c r="A433" s="76" t="s">
        <v>353</v>
      </c>
      <c r="B433" s="75" t="s">
        <v>45</v>
      </c>
      <c r="C433" s="75" t="s">
        <v>50</v>
      </c>
      <c r="D433" s="75" t="s">
        <v>379</v>
      </c>
      <c r="E433" s="75" t="s">
        <v>205</v>
      </c>
      <c r="F433" s="77">
        <v>12.4262</v>
      </c>
      <c r="G433" s="77">
        <v>12.4262</v>
      </c>
      <c r="H433" s="79">
        <f t="shared" si="14"/>
        <v>0</v>
      </c>
      <c r="I433" s="45">
        <f t="shared" si="15"/>
        <v>100</v>
      </c>
    </row>
    <row r="434" spans="1:9" ht="12.75">
      <c r="A434" s="76" t="s">
        <v>380</v>
      </c>
      <c r="B434" s="75" t="s">
        <v>45</v>
      </c>
      <c r="C434" s="75" t="s">
        <v>50</v>
      </c>
      <c r="D434" s="75" t="s">
        <v>381</v>
      </c>
      <c r="E434" s="75" t="s">
        <v>142</v>
      </c>
      <c r="F434" s="77">
        <v>35</v>
      </c>
      <c r="G434" s="77">
        <v>35</v>
      </c>
      <c r="H434" s="79">
        <f t="shared" si="14"/>
        <v>0</v>
      </c>
      <c r="I434" s="45">
        <f t="shared" si="15"/>
        <v>100</v>
      </c>
    </row>
    <row r="435" spans="1:9" ht="12.75">
      <c r="A435" s="76" t="s">
        <v>382</v>
      </c>
      <c r="B435" s="75" t="s">
        <v>45</v>
      </c>
      <c r="C435" s="75" t="s">
        <v>50</v>
      </c>
      <c r="D435" s="75" t="s">
        <v>383</v>
      </c>
      <c r="E435" s="75" t="s">
        <v>142</v>
      </c>
      <c r="F435" s="77">
        <v>35</v>
      </c>
      <c r="G435" s="77">
        <v>35</v>
      </c>
      <c r="H435" s="79">
        <f t="shared" si="14"/>
        <v>0</v>
      </c>
      <c r="I435" s="45">
        <f t="shared" si="15"/>
        <v>100</v>
      </c>
    </row>
    <row r="436" spans="1:9" ht="25.5">
      <c r="A436" s="76" t="s">
        <v>487</v>
      </c>
      <c r="B436" s="75" t="s">
        <v>45</v>
      </c>
      <c r="C436" s="75" t="s">
        <v>50</v>
      </c>
      <c r="D436" s="75" t="s">
        <v>383</v>
      </c>
      <c r="E436" s="75" t="s">
        <v>9</v>
      </c>
      <c r="F436" s="77">
        <v>35</v>
      </c>
      <c r="G436" s="77">
        <v>35</v>
      </c>
      <c r="H436" s="79">
        <f t="shared" si="14"/>
        <v>0</v>
      </c>
      <c r="I436" s="45">
        <f t="shared" si="15"/>
        <v>100</v>
      </c>
    </row>
    <row r="437" spans="1:9" ht="25.5">
      <c r="A437" s="76" t="s">
        <v>231</v>
      </c>
      <c r="B437" s="75" t="s">
        <v>45</v>
      </c>
      <c r="C437" s="75" t="s">
        <v>50</v>
      </c>
      <c r="D437" s="75" t="s">
        <v>383</v>
      </c>
      <c r="E437" s="75" t="s">
        <v>10</v>
      </c>
      <c r="F437" s="77">
        <v>35</v>
      </c>
      <c r="G437" s="77">
        <v>35</v>
      </c>
      <c r="H437" s="79">
        <f t="shared" si="14"/>
        <v>0</v>
      </c>
      <c r="I437" s="45">
        <f t="shared" si="15"/>
        <v>100</v>
      </c>
    </row>
    <row r="438" spans="1:9" ht="12.75">
      <c r="A438" s="76" t="s">
        <v>687</v>
      </c>
      <c r="B438" s="75" t="s">
        <v>45</v>
      </c>
      <c r="C438" s="75" t="s">
        <v>50</v>
      </c>
      <c r="D438" s="75" t="s">
        <v>383</v>
      </c>
      <c r="E438" s="75" t="s">
        <v>174</v>
      </c>
      <c r="F438" s="77">
        <v>35</v>
      </c>
      <c r="G438" s="77">
        <v>35</v>
      </c>
      <c r="H438" s="79">
        <f t="shared" si="14"/>
        <v>0</v>
      </c>
      <c r="I438" s="45">
        <f t="shared" si="15"/>
        <v>100</v>
      </c>
    </row>
    <row r="439" spans="1:9" ht="12.75">
      <c r="A439" s="76" t="s">
        <v>1010</v>
      </c>
      <c r="B439" s="75" t="s">
        <v>45</v>
      </c>
      <c r="C439" s="75" t="s">
        <v>50</v>
      </c>
      <c r="D439" s="75" t="s">
        <v>856</v>
      </c>
      <c r="E439" s="75" t="s">
        <v>142</v>
      </c>
      <c r="F439" s="77">
        <v>5880</v>
      </c>
      <c r="G439" s="77">
        <v>5880</v>
      </c>
      <c r="H439" s="79">
        <f t="shared" si="14"/>
        <v>0</v>
      </c>
      <c r="I439" s="45">
        <f t="shared" si="15"/>
        <v>100</v>
      </c>
    </row>
    <row r="440" spans="1:9" ht="12.75">
      <c r="A440" s="76" t="s">
        <v>857</v>
      </c>
      <c r="B440" s="75" t="s">
        <v>45</v>
      </c>
      <c r="C440" s="75" t="s">
        <v>50</v>
      </c>
      <c r="D440" s="75" t="s">
        <v>858</v>
      </c>
      <c r="E440" s="75" t="s">
        <v>142</v>
      </c>
      <c r="F440" s="77">
        <v>5880</v>
      </c>
      <c r="G440" s="77">
        <v>5880</v>
      </c>
      <c r="H440" s="79">
        <f t="shared" si="14"/>
        <v>0</v>
      </c>
      <c r="I440" s="45">
        <f t="shared" si="15"/>
        <v>100</v>
      </c>
    </row>
    <row r="441" spans="1:9" ht="12.75">
      <c r="A441" s="76" t="s">
        <v>251</v>
      </c>
      <c r="B441" s="75" t="s">
        <v>45</v>
      </c>
      <c r="C441" s="75" t="s">
        <v>50</v>
      </c>
      <c r="D441" s="75" t="s">
        <v>858</v>
      </c>
      <c r="E441" s="75" t="s">
        <v>144</v>
      </c>
      <c r="F441" s="77">
        <v>4473.2925</v>
      </c>
      <c r="G441" s="77">
        <v>4473.2925</v>
      </c>
      <c r="H441" s="79">
        <f t="shared" si="14"/>
        <v>0</v>
      </c>
      <c r="I441" s="45">
        <f t="shared" si="15"/>
        <v>100</v>
      </c>
    </row>
    <row r="442" spans="1:9" ht="12.75">
      <c r="A442" s="76" t="s">
        <v>252</v>
      </c>
      <c r="B442" s="75" t="s">
        <v>45</v>
      </c>
      <c r="C442" s="75" t="s">
        <v>50</v>
      </c>
      <c r="D442" s="75" t="s">
        <v>858</v>
      </c>
      <c r="E442" s="75" t="s">
        <v>184</v>
      </c>
      <c r="F442" s="77">
        <v>4473.2925</v>
      </c>
      <c r="G442" s="77">
        <v>4473.2925</v>
      </c>
      <c r="H442" s="79">
        <f t="shared" si="14"/>
        <v>0</v>
      </c>
      <c r="I442" s="45">
        <f t="shared" si="15"/>
        <v>100</v>
      </c>
    </row>
    <row r="443" spans="1:9" ht="25.5">
      <c r="A443" s="76" t="s">
        <v>340</v>
      </c>
      <c r="B443" s="75" t="s">
        <v>45</v>
      </c>
      <c r="C443" s="75" t="s">
        <v>50</v>
      </c>
      <c r="D443" s="75" t="s">
        <v>858</v>
      </c>
      <c r="E443" s="75" t="s">
        <v>127</v>
      </c>
      <c r="F443" s="77">
        <v>1406.7075</v>
      </c>
      <c r="G443" s="77">
        <v>1406.7075</v>
      </c>
      <c r="H443" s="79">
        <f t="shared" si="14"/>
        <v>0</v>
      </c>
      <c r="I443" s="45">
        <f t="shared" si="15"/>
        <v>100</v>
      </c>
    </row>
    <row r="444" spans="1:9" ht="12.75">
      <c r="A444" s="76" t="s">
        <v>341</v>
      </c>
      <c r="B444" s="75" t="s">
        <v>45</v>
      </c>
      <c r="C444" s="75" t="s">
        <v>50</v>
      </c>
      <c r="D444" s="75" t="s">
        <v>858</v>
      </c>
      <c r="E444" s="75" t="s">
        <v>130</v>
      </c>
      <c r="F444" s="77">
        <v>1406.7075</v>
      </c>
      <c r="G444" s="77">
        <v>1406.7075</v>
      </c>
      <c r="H444" s="79">
        <f t="shared" si="14"/>
        <v>0</v>
      </c>
      <c r="I444" s="45">
        <f t="shared" si="15"/>
        <v>100</v>
      </c>
    </row>
    <row r="445" spans="1:9" ht="12.75">
      <c r="A445" s="76" t="s">
        <v>353</v>
      </c>
      <c r="B445" s="75" t="s">
        <v>45</v>
      </c>
      <c r="C445" s="75" t="s">
        <v>50</v>
      </c>
      <c r="D445" s="75" t="s">
        <v>858</v>
      </c>
      <c r="E445" s="75" t="s">
        <v>205</v>
      </c>
      <c r="F445" s="77">
        <v>1406.7075</v>
      </c>
      <c r="G445" s="77">
        <v>1406.7075</v>
      </c>
      <c r="H445" s="79">
        <f t="shared" si="14"/>
        <v>0</v>
      </c>
      <c r="I445" s="45">
        <f t="shared" si="15"/>
        <v>100</v>
      </c>
    </row>
    <row r="446" spans="1:9" ht="12.75">
      <c r="A446" s="76" t="s">
        <v>100</v>
      </c>
      <c r="B446" s="75" t="s">
        <v>45</v>
      </c>
      <c r="C446" s="75" t="s">
        <v>51</v>
      </c>
      <c r="D446" s="75" t="s">
        <v>215</v>
      </c>
      <c r="E446" s="75" t="s">
        <v>142</v>
      </c>
      <c r="F446" s="77">
        <v>1374.258</v>
      </c>
      <c r="G446" s="77">
        <v>1023.8664</v>
      </c>
      <c r="H446" s="79">
        <f t="shared" si="14"/>
        <v>350.39160000000004</v>
      </c>
      <c r="I446" s="45">
        <f t="shared" si="15"/>
        <v>74.50321555341137</v>
      </c>
    </row>
    <row r="447" spans="1:9" ht="12.75">
      <c r="A447" s="76" t="s">
        <v>157</v>
      </c>
      <c r="B447" s="75" t="s">
        <v>45</v>
      </c>
      <c r="C447" s="75" t="s">
        <v>158</v>
      </c>
      <c r="D447" s="75" t="s">
        <v>215</v>
      </c>
      <c r="E447" s="75" t="s">
        <v>142</v>
      </c>
      <c r="F447" s="77">
        <v>1374.258</v>
      </c>
      <c r="G447" s="77">
        <v>1023.8664</v>
      </c>
      <c r="H447" s="79">
        <f t="shared" si="14"/>
        <v>350.39160000000004</v>
      </c>
      <c r="I447" s="45">
        <f t="shared" si="15"/>
        <v>74.50321555341137</v>
      </c>
    </row>
    <row r="448" spans="1:9" ht="25.5">
      <c r="A448" s="76" t="s">
        <v>216</v>
      </c>
      <c r="B448" s="75" t="s">
        <v>45</v>
      </c>
      <c r="C448" s="75" t="s">
        <v>158</v>
      </c>
      <c r="D448" s="75" t="s">
        <v>217</v>
      </c>
      <c r="E448" s="75" t="s">
        <v>142</v>
      </c>
      <c r="F448" s="77">
        <v>1374.258</v>
      </c>
      <c r="G448" s="77">
        <v>1023.8664</v>
      </c>
      <c r="H448" s="79">
        <f t="shared" si="14"/>
        <v>350.39160000000004</v>
      </c>
      <c r="I448" s="45">
        <f t="shared" si="15"/>
        <v>74.50321555341137</v>
      </c>
    </row>
    <row r="449" spans="1:9" ht="38.25">
      <c r="A449" s="76" t="s">
        <v>218</v>
      </c>
      <c r="B449" s="75" t="s">
        <v>45</v>
      </c>
      <c r="C449" s="75" t="s">
        <v>158</v>
      </c>
      <c r="D449" s="75" t="s">
        <v>219</v>
      </c>
      <c r="E449" s="75" t="s">
        <v>142</v>
      </c>
      <c r="F449" s="77">
        <v>1374.258</v>
      </c>
      <c r="G449" s="77">
        <v>1023.8664</v>
      </c>
      <c r="H449" s="79">
        <f t="shared" si="14"/>
        <v>350.39160000000004</v>
      </c>
      <c r="I449" s="45">
        <f t="shared" si="15"/>
        <v>74.50321555341137</v>
      </c>
    </row>
    <row r="450" spans="1:9" ht="12.75">
      <c r="A450" s="76" t="s">
        <v>384</v>
      </c>
      <c r="B450" s="75" t="s">
        <v>45</v>
      </c>
      <c r="C450" s="75" t="s">
        <v>158</v>
      </c>
      <c r="D450" s="75" t="s">
        <v>385</v>
      </c>
      <c r="E450" s="75" t="s">
        <v>142</v>
      </c>
      <c r="F450" s="77">
        <v>1374.258</v>
      </c>
      <c r="G450" s="77">
        <v>1023.8664</v>
      </c>
      <c r="H450" s="79">
        <f t="shared" si="14"/>
        <v>350.39160000000004</v>
      </c>
      <c r="I450" s="45">
        <f t="shared" si="15"/>
        <v>74.50321555341137</v>
      </c>
    </row>
    <row r="451" spans="1:9" ht="25.5">
      <c r="A451" s="76" t="s">
        <v>386</v>
      </c>
      <c r="B451" s="75" t="s">
        <v>45</v>
      </c>
      <c r="C451" s="75" t="s">
        <v>158</v>
      </c>
      <c r="D451" s="75" t="s">
        <v>387</v>
      </c>
      <c r="E451" s="75" t="s">
        <v>142</v>
      </c>
      <c r="F451" s="77">
        <v>1374.258</v>
      </c>
      <c r="G451" s="77">
        <v>1023.8664</v>
      </c>
      <c r="H451" s="79">
        <f t="shared" si="14"/>
        <v>350.39160000000004</v>
      </c>
      <c r="I451" s="45">
        <f t="shared" si="15"/>
        <v>74.50321555341137</v>
      </c>
    </row>
    <row r="452" spans="1:9" ht="12.75">
      <c r="A452" s="76" t="s">
        <v>388</v>
      </c>
      <c r="B452" s="75" t="s">
        <v>45</v>
      </c>
      <c r="C452" s="75" t="s">
        <v>158</v>
      </c>
      <c r="D452" s="75" t="s">
        <v>387</v>
      </c>
      <c r="E452" s="75" t="s">
        <v>4</v>
      </c>
      <c r="F452" s="77">
        <v>1374.258</v>
      </c>
      <c r="G452" s="77">
        <v>1023.8664</v>
      </c>
      <c r="H452" s="79">
        <f t="shared" si="14"/>
        <v>350.39160000000004</v>
      </c>
      <c r="I452" s="45">
        <f t="shared" si="15"/>
        <v>74.50321555341137</v>
      </c>
    </row>
    <row r="453" spans="1:9" ht="25.5">
      <c r="A453" s="76" t="s">
        <v>389</v>
      </c>
      <c r="B453" s="75" t="s">
        <v>45</v>
      </c>
      <c r="C453" s="75" t="s">
        <v>158</v>
      </c>
      <c r="D453" s="75" t="s">
        <v>387</v>
      </c>
      <c r="E453" s="75" t="s">
        <v>5</v>
      </c>
      <c r="F453" s="77">
        <v>1374.258</v>
      </c>
      <c r="G453" s="77">
        <v>1023.8664</v>
      </c>
      <c r="H453" s="79">
        <f t="shared" si="14"/>
        <v>350.39160000000004</v>
      </c>
      <c r="I453" s="45">
        <f t="shared" si="15"/>
        <v>74.50321555341137</v>
      </c>
    </row>
    <row r="454" spans="1:9" ht="25.5">
      <c r="A454" s="76" t="s">
        <v>390</v>
      </c>
      <c r="B454" s="75" t="s">
        <v>45</v>
      </c>
      <c r="C454" s="75" t="s">
        <v>158</v>
      </c>
      <c r="D454" s="75" t="s">
        <v>387</v>
      </c>
      <c r="E454" s="75" t="s">
        <v>206</v>
      </c>
      <c r="F454" s="77">
        <v>1374.258</v>
      </c>
      <c r="G454" s="77">
        <v>1023.8664</v>
      </c>
      <c r="H454" s="79">
        <f t="shared" si="14"/>
        <v>350.39160000000004</v>
      </c>
      <c r="I454" s="45">
        <f t="shared" si="15"/>
        <v>74.50321555341137</v>
      </c>
    </row>
    <row r="455" spans="1:9" ht="12.75">
      <c r="A455" s="76" t="s">
        <v>22</v>
      </c>
      <c r="B455" s="75" t="s">
        <v>45</v>
      </c>
      <c r="C455" s="75" t="s">
        <v>30</v>
      </c>
      <c r="D455" s="75" t="s">
        <v>215</v>
      </c>
      <c r="E455" s="75" t="s">
        <v>142</v>
      </c>
      <c r="F455" s="77">
        <v>64806.915</v>
      </c>
      <c r="G455" s="77">
        <v>14198.6337</v>
      </c>
      <c r="H455" s="79">
        <f t="shared" si="14"/>
        <v>50608.2813</v>
      </c>
      <c r="I455" s="45">
        <f t="shared" si="15"/>
        <v>21.909133770678636</v>
      </c>
    </row>
    <row r="456" spans="1:9" ht="12.75">
      <c r="A456" s="76" t="s">
        <v>23</v>
      </c>
      <c r="B456" s="75" t="s">
        <v>45</v>
      </c>
      <c r="C456" s="75" t="s">
        <v>24</v>
      </c>
      <c r="D456" s="75" t="s">
        <v>215</v>
      </c>
      <c r="E456" s="75" t="s">
        <v>142</v>
      </c>
      <c r="F456" s="77">
        <v>19264.605</v>
      </c>
      <c r="G456" s="77">
        <v>14082.8567</v>
      </c>
      <c r="H456" s="79">
        <f t="shared" si="14"/>
        <v>5181.748299999999</v>
      </c>
      <c r="I456" s="45">
        <f t="shared" si="15"/>
        <v>73.10223438269303</v>
      </c>
    </row>
    <row r="457" spans="1:9" ht="25.5">
      <c r="A457" s="76" t="s">
        <v>391</v>
      </c>
      <c r="B457" s="75" t="s">
        <v>45</v>
      </c>
      <c r="C457" s="75" t="s">
        <v>24</v>
      </c>
      <c r="D457" s="75" t="s">
        <v>392</v>
      </c>
      <c r="E457" s="75" t="s">
        <v>142</v>
      </c>
      <c r="F457" s="77">
        <v>19264.605</v>
      </c>
      <c r="G457" s="77">
        <v>14082.8567</v>
      </c>
      <c r="H457" s="79">
        <f t="shared" si="14"/>
        <v>5181.748299999999</v>
      </c>
      <c r="I457" s="45">
        <f t="shared" si="15"/>
        <v>73.10223438269303</v>
      </c>
    </row>
    <row r="458" spans="1:9" ht="12.75">
      <c r="A458" s="76" t="s">
        <v>393</v>
      </c>
      <c r="B458" s="75" t="s">
        <v>45</v>
      </c>
      <c r="C458" s="75" t="s">
        <v>24</v>
      </c>
      <c r="D458" s="75" t="s">
        <v>394</v>
      </c>
      <c r="E458" s="75" t="s">
        <v>142</v>
      </c>
      <c r="F458" s="77">
        <v>1097</v>
      </c>
      <c r="G458" s="77">
        <v>727.6472</v>
      </c>
      <c r="H458" s="79">
        <f t="shared" si="14"/>
        <v>369.3528</v>
      </c>
      <c r="I458" s="45">
        <f t="shared" si="15"/>
        <v>66.33064721969006</v>
      </c>
    </row>
    <row r="459" spans="1:9" ht="12.75">
      <c r="A459" s="76" t="s">
        <v>395</v>
      </c>
      <c r="B459" s="75" t="s">
        <v>45</v>
      </c>
      <c r="C459" s="75" t="s">
        <v>24</v>
      </c>
      <c r="D459" s="75" t="s">
        <v>396</v>
      </c>
      <c r="E459" s="75" t="s">
        <v>142</v>
      </c>
      <c r="F459" s="77">
        <v>1097</v>
      </c>
      <c r="G459" s="77">
        <v>727.6472</v>
      </c>
      <c r="H459" s="79">
        <f t="shared" si="14"/>
        <v>369.3528</v>
      </c>
      <c r="I459" s="45">
        <f t="shared" si="15"/>
        <v>66.33064721969006</v>
      </c>
    </row>
    <row r="460" spans="1:9" ht="38.25">
      <c r="A460" s="76" t="s">
        <v>222</v>
      </c>
      <c r="B460" s="75" t="s">
        <v>45</v>
      </c>
      <c r="C460" s="75" t="s">
        <v>24</v>
      </c>
      <c r="D460" s="75" t="s">
        <v>396</v>
      </c>
      <c r="E460" s="75" t="s">
        <v>7</v>
      </c>
      <c r="F460" s="77">
        <v>300</v>
      </c>
      <c r="G460" s="77">
        <v>213.1797</v>
      </c>
      <c r="H460" s="79">
        <f t="shared" si="14"/>
        <v>86.8203</v>
      </c>
      <c r="I460" s="45">
        <f t="shared" si="15"/>
        <v>71.0599</v>
      </c>
    </row>
    <row r="461" spans="1:9" ht="12.75">
      <c r="A461" s="76" t="s">
        <v>223</v>
      </c>
      <c r="B461" s="75" t="s">
        <v>45</v>
      </c>
      <c r="C461" s="75" t="s">
        <v>24</v>
      </c>
      <c r="D461" s="75" t="s">
        <v>396</v>
      </c>
      <c r="E461" s="75" t="s">
        <v>8</v>
      </c>
      <c r="F461" s="77">
        <v>300</v>
      </c>
      <c r="G461" s="77">
        <v>213.1797</v>
      </c>
      <c r="H461" s="79">
        <f t="shared" si="14"/>
        <v>86.8203</v>
      </c>
      <c r="I461" s="45">
        <f t="shared" si="15"/>
        <v>71.0599</v>
      </c>
    </row>
    <row r="462" spans="1:9" ht="38.25">
      <c r="A462" s="76" t="s">
        <v>498</v>
      </c>
      <c r="B462" s="75" t="s">
        <v>45</v>
      </c>
      <c r="C462" s="75" t="s">
        <v>24</v>
      </c>
      <c r="D462" s="75" t="s">
        <v>396</v>
      </c>
      <c r="E462" s="75" t="s">
        <v>499</v>
      </c>
      <c r="F462" s="77">
        <v>300</v>
      </c>
      <c r="G462" s="77">
        <v>213.1797</v>
      </c>
      <c r="H462" s="79">
        <f t="shared" si="14"/>
        <v>86.8203</v>
      </c>
      <c r="I462" s="45">
        <f t="shared" si="15"/>
        <v>71.0599</v>
      </c>
    </row>
    <row r="463" spans="1:9" ht="25.5">
      <c r="A463" s="76" t="s">
        <v>487</v>
      </c>
      <c r="B463" s="75" t="s">
        <v>45</v>
      </c>
      <c r="C463" s="75" t="s">
        <v>24</v>
      </c>
      <c r="D463" s="75" t="s">
        <v>396</v>
      </c>
      <c r="E463" s="75" t="s">
        <v>9</v>
      </c>
      <c r="F463" s="77">
        <v>797</v>
      </c>
      <c r="G463" s="77">
        <v>514.4675</v>
      </c>
      <c r="H463" s="79">
        <f t="shared" si="14"/>
        <v>282.5325</v>
      </c>
      <c r="I463" s="45">
        <f t="shared" si="15"/>
        <v>64.55050188205772</v>
      </c>
    </row>
    <row r="464" spans="1:9" ht="25.5">
      <c r="A464" s="76" t="s">
        <v>231</v>
      </c>
      <c r="B464" s="75" t="s">
        <v>45</v>
      </c>
      <c r="C464" s="75" t="s">
        <v>24</v>
      </c>
      <c r="D464" s="75" t="s">
        <v>396</v>
      </c>
      <c r="E464" s="75" t="s">
        <v>10</v>
      </c>
      <c r="F464" s="77">
        <v>797</v>
      </c>
      <c r="G464" s="77">
        <v>514.4675</v>
      </c>
      <c r="H464" s="79">
        <f t="shared" si="14"/>
        <v>282.5325</v>
      </c>
      <c r="I464" s="45">
        <f t="shared" si="15"/>
        <v>64.55050188205772</v>
      </c>
    </row>
    <row r="465" spans="1:9" ht="12.75">
      <c r="A465" s="76" t="s">
        <v>687</v>
      </c>
      <c r="B465" s="75" t="s">
        <v>45</v>
      </c>
      <c r="C465" s="75" t="s">
        <v>24</v>
      </c>
      <c r="D465" s="75" t="s">
        <v>396</v>
      </c>
      <c r="E465" s="75" t="s">
        <v>174</v>
      </c>
      <c r="F465" s="77">
        <v>797</v>
      </c>
      <c r="G465" s="77">
        <v>514.4675</v>
      </c>
      <c r="H465" s="79">
        <f t="shared" si="14"/>
        <v>282.5325</v>
      </c>
      <c r="I465" s="45">
        <f t="shared" si="15"/>
        <v>64.55050188205772</v>
      </c>
    </row>
    <row r="466" spans="1:9" ht="25.5">
      <c r="A466" s="76" t="s">
        <v>397</v>
      </c>
      <c r="B466" s="75" t="s">
        <v>45</v>
      </c>
      <c r="C466" s="75" t="s">
        <v>24</v>
      </c>
      <c r="D466" s="75" t="s">
        <v>398</v>
      </c>
      <c r="E466" s="75" t="s">
        <v>142</v>
      </c>
      <c r="F466" s="77">
        <v>18167.605</v>
      </c>
      <c r="G466" s="77">
        <v>13355.2095</v>
      </c>
      <c r="H466" s="79">
        <f t="shared" si="14"/>
        <v>4812.395499999999</v>
      </c>
      <c r="I466" s="45">
        <f t="shared" si="15"/>
        <v>73.51111772850632</v>
      </c>
    </row>
    <row r="467" spans="1:9" ht="38.25">
      <c r="A467" s="76" t="s">
        <v>399</v>
      </c>
      <c r="B467" s="75" t="s">
        <v>45</v>
      </c>
      <c r="C467" s="75" t="s">
        <v>24</v>
      </c>
      <c r="D467" s="75" t="s">
        <v>400</v>
      </c>
      <c r="E467" s="75" t="s">
        <v>142</v>
      </c>
      <c r="F467" s="77">
        <v>18066.877</v>
      </c>
      <c r="G467" s="77">
        <v>13290.6444</v>
      </c>
      <c r="H467" s="79">
        <f t="shared" si="14"/>
        <v>4776.232600000001</v>
      </c>
      <c r="I467" s="45">
        <f t="shared" si="15"/>
        <v>73.56359596625359</v>
      </c>
    </row>
    <row r="468" spans="1:9" ht="25.5">
      <c r="A468" s="76" t="s">
        <v>340</v>
      </c>
      <c r="B468" s="75" t="s">
        <v>45</v>
      </c>
      <c r="C468" s="75" t="s">
        <v>24</v>
      </c>
      <c r="D468" s="75" t="s">
        <v>400</v>
      </c>
      <c r="E468" s="75" t="s">
        <v>127</v>
      </c>
      <c r="F468" s="77">
        <v>18066.877</v>
      </c>
      <c r="G468" s="77">
        <v>13290.6444</v>
      </c>
      <c r="H468" s="79">
        <f t="shared" si="14"/>
        <v>4776.232600000001</v>
      </c>
      <c r="I468" s="45">
        <f t="shared" si="15"/>
        <v>73.56359596625359</v>
      </c>
    </row>
    <row r="469" spans="1:9" ht="12.75">
      <c r="A469" s="76" t="s">
        <v>401</v>
      </c>
      <c r="B469" s="75" t="s">
        <v>45</v>
      </c>
      <c r="C469" s="75" t="s">
        <v>24</v>
      </c>
      <c r="D469" s="75" t="s">
        <v>400</v>
      </c>
      <c r="E469" s="75" t="s">
        <v>6</v>
      </c>
      <c r="F469" s="77">
        <v>18066.877</v>
      </c>
      <c r="G469" s="77">
        <v>13290.6444</v>
      </c>
      <c r="H469" s="79">
        <f t="shared" si="14"/>
        <v>4776.232600000001</v>
      </c>
      <c r="I469" s="45">
        <f t="shared" si="15"/>
        <v>73.56359596625359</v>
      </c>
    </row>
    <row r="470" spans="1:9" ht="38.25">
      <c r="A470" s="76" t="s">
        <v>402</v>
      </c>
      <c r="B470" s="75" t="s">
        <v>45</v>
      </c>
      <c r="C470" s="75" t="s">
        <v>24</v>
      </c>
      <c r="D470" s="75" t="s">
        <v>400</v>
      </c>
      <c r="E470" s="75" t="s">
        <v>185</v>
      </c>
      <c r="F470" s="77">
        <v>18066.877</v>
      </c>
      <c r="G470" s="77">
        <v>13290.6444</v>
      </c>
      <c r="H470" s="79">
        <f t="shared" si="14"/>
        <v>4776.232600000001</v>
      </c>
      <c r="I470" s="45">
        <f t="shared" si="15"/>
        <v>73.56359596625359</v>
      </c>
    </row>
    <row r="471" spans="1:9" ht="38.25">
      <c r="A471" s="76" t="s">
        <v>710</v>
      </c>
      <c r="B471" s="75" t="s">
        <v>45</v>
      </c>
      <c r="C471" s="75" t="s">
        <v>24</v>
      </c>
      <c r="D471" s="75" t="s">
        <v>711</v>
      </c>
      <c r="E471" s="75" t="s">
        <v>142</v>
      </c>
      <c r="F471" s="77">
        <v>100.728</v>
      </c>
      <c r="G471" s="77">
        <v>64.5651</v>
      </c>
      <c r="H471" s="79">
        <f t="shared" si="14"/>
        <v>36.16289999999999</v>
      </c>
      <c r="I471" s="45">
        <f t="shared" si="15"/>
        <v>64.09846318799143</v>
      </c>
    </row>
    <row r="472" spans="1:9" ht="25.5">
      <c r="A472" s="76" t="s">
        <v>340</v>
      </c>
      <c r="B472" s="75" t="s">
        <v>45</v>
      </c>
      <c r="C472" s="75" t="s">
        <v>24</v>
      </c>
      <c r="D472" s="75" t="s">
        <v>711</v>
      </c>
      <c r="E472" s="75" t="s">
        <v>127</v>
      </c>
      <c r="F472" s="77">
        <v>100.728</v>
      </c>
      <c r="G472" s="77">
        <v>64.5651</v>
      </c>
      <c r="H472" s="79">
        <f t="shared" si="14"/>
        <v>36.16289999999999</v>
      </c>
      <c r="I472" s="45">
        <f t="shared" si="15"/>
        <v>64.09846318799143</v>
      </c>
    </row>
    <row r="473" spans="1:9" ht="12.75">
      <c r="A473" s="76" t="s">
        <v>401</v>
      </c>
      <c r="B473" s="75" t="s">
        <v>45</v>
      </c>
      <c r="C473" s="75" t="s">
        <v>24</v>
      </c>
      <c r="D473" s="75" t="s">
        <v>711</v>
      </c>
      <c r="E473" s="75" t="s">
        <v>6</v>
      </c>
      <c r="F473" s="77">
        <v>100.728</v>
      </c>
      <c r="G473" s="77">
        <v>64.5651</v>
      </c>
      <c r="H473" s="79">
        <f t="shared" si="14"/>
        <v>36.16289999999999</v>
      </c>
      <c r="I473" s="45">
        <f t="shared" si="15"/>
        <v>64.09846318799143</v>
      </c>
    </row>
    <row r="474" spans="1:9" ht="12.75">
      <c r="A474" s="76" t="s">
        <v>588</v>
      </c>
      <c r="B474" s="75" t="s">
        <v>45</v>
      </c>
      <c r="C474" s="75" t="s">
        <v>24</v>
      </c>
      <c r="D474" s="75" t="s">
        <v>711</v>
      </c>
      <c r="E474" s="75" t="s">
        <v>589</v>
      </c>
      <c r="F474" s="77">
        <v>100.728</v>
      </c>
      <c r="G474" s="77">
        <v>64.5651</v>
      </c>
      <c r="H474" s="79">
        <f t="shared" si="14"/>
        <v>36.16289999999999</v>
      </c>
      <c r="I474" s="45">
        <f t="shared" si="15"/>
        <v>64.09846318799143</v>
      </c>
    </row>
    <row r="475" spans="1:9" ht="25.5">
      <c r="A475" s="76" t="s">
        <v>586</v>
      </c>
      <c r="B475" s="75" t="s">
        <v>45</v>
      </c>
      <c r="C475" s="75" t="s">
        <v>587</v>
      </c>
      <c r="D475" s="75" t="s">
        <v>215</v>
      </c>
      <c r="E475" s="75" t="s">
        <v>142</v>
      </c>
      <c r="F475" s="77">
        <v>45542.31</v>
      </c>
      <c r="G475" s="77">
        <v>115.777</v>
      </c>
      <c r="H475" s="79">
        <f t="shared" si="14"/>
        <v>45426.532999999996</v>
      </c>
      <c r="I475" s="45">
        <f t="shared" si="15"/>
        <v>0.2542185497397914</v>
      </c>
    </row>
    <row r="476" spans="1:9" ht="25.5">
      <c r="A476" s="76" t="s">
        <v>391</v>
      </c>
      <c r="B476" s="75" t="s">
        <v>45</v>
      </c>
      <c r="C476" s="75" t="s">
        <v>587</v>
      </c>
      <c r="D476" s="75" t="s">
        <v>392</v>
      </c>
      <c r="E476" s="75" t="s">
        <v>142</v>
      </c>
      <c r="F476" s="77">
        <v>45542.31</v>
      </c>
      <c r="G476" s="77">
        <v>115.777</v>
      </c>
      <c r="H476" s="79">
        <f t="shared" si="14"/>
        <v>45426.532999999996</v>
      </c>
      <c r="I476" s="45">
        <f t="shared" si="15"/>
        <v>0.2542185497397914</v>
      </c>
    </row>
    <row r="477" spans="1:9" ht="25.5">
      <c r="A477" s="76" t="s">
        <v>1011</v>
      </c>
      <c r="B477" s="75" t="s">
        <v>45</v>
      </c>
      <c r="C477" s="75" t="s">
        <v>587</v>
      </c>
      <c r="D477" s="75" t="s">
        <v>392</v>
      </c>
      <c r="E477" s="75" t="s">
        <v>142</v>
      </c>
      <c r="F477" s="77">
        <v>281.246</v>
      </c>
      <c r="G477" s="77">
        <v>115.777</v>
      </c>
      <c r="H477" s="79">
        <f aca="true" t="shared" si="16" ref="H477:H540">F477-G477</f>
        <v>165.469</v>
      </c>
      <c r="I477" s="45">
        <f aca="true" t="shared" si="17" ref="I477:I540">G477/F477*100</f>
        <v>41.16574102387234</v>
      </c>
    </row>
    <row r="478" spans="1:9" ht="25.5">
      <c r="A478" s="76" t="s">
        <v>397</v>
      </c>
      <c r="B478" s="75" t="s">
        <v>45</v>
      </c>
      <c r="C478" s="75" t="s">
        <v>587</v>
      </c>
      <c r="D478" s="75" t="s">
        <v>398</v>
      </c>
      <c r="E478" s="75" t="s">
        <v>142</v>
      </c>
      <c r="F478" s="77">
        <v>281.246</v>
      </c>
      <c r="G478" s="77">
        <v>115.777</v>
      </c>
      <c r="H478" s="79">
        <f t="shared" si="16"/>
        <v>165.469</v>
      </c>
      <c r="I478" s="45">
        <f t="shared" si="17"/>
        <v>41.16574102387234</v>
      </c>
    </row>
    <row r="479" spans="1:9" ht="25.5">
      <c r="A479" s="76" t="s">
        <v>1012</v>
      </c>
      <c r="B479" s="75" t="s">
        <v>45</v>
      </c>
      <c r="C479" s="75" t="s">
        <v>587</v>
      </c>
      <c r="D479" s="75" t="s">
        <v>985</v>
      </c>
      <c r="E479" s="75" t="s">
        <v>142</v>
      </c>
      <c r="F479" s="77">
        <v>141.469</v>
      </c>
      <c r="G479" s="77">
        <v>0</v>
      </c>
      <c r="H479" s="79">
        <f t="shared" si="16"/>
        <v>141.469</v>
      </c>
      <c r="I479" s="45">
        <f t="shared" si="17"/>
        <v>0</v>
      </c>
    </row>
    <row r="480" spans="1:9" ht="25.5">
      <c r="A480" s="76" t="s">
        <v>340</v>
      </c>
      <c r="B480" s="75" t="s">
        <v>45</v>
      </c>
      <c r="C480" s="75" t="s">
        <v>587</v>
      </c>
      <c r="D480" s="75" t="s">
        <v>985</v>
      </c>
      <c r="E480" s="75" t="s">
        <v>127</v>
      </c>
      <c r="F480" s="77">
        <v>141.469</v>
      </c>
      <c r="G480" s="77">
        <v>0</v>
      </c>
      <c r="H480" s="79">
        <f t="shared" si="16"/>
        <v>141.469</v>
      </c>
      <c r="I480" s="45">
        <f t="shared" si="17"/>
        <v>0</v>
      </c>
    </row>
    <row r="481" spans="1:9" ht="12.75">
      <c r="A481" s="76" t="s">
        <v>401</v>
      </c>
      <c r="B481" s="75" t="s">
        <v>45</v>
      </c>
      <c r="C481" s="75" t="s">
        <v>587</v>
      </c>
      <c r="D481" s="75" t="s">
        <v>985</v>
      </c>
      <c r="E481" s="75" t="s">
        <v>6</v>
      </c>
      <c r="F481" s="77">
        <v>141.469</v>
      </c>
      <c r="G481" s="77">
        <v>0</v>
      </c>
      <c r="H481" s="79">
        <f t="shared" si="16"/>
        <v>141.469</v>
      </c>
      <c r="I481" s="45">
        <f t="shared" si="17"/>
        <v>0</v>
      </c>
    </row>
    <row r="482" spans="1:9" ht="12.75">
      <c r="A482" s="76" t="s">
        <v>588</v>
      </c>
      <c r="B482" s="75" t="s">
        <v>45</v>
      </c>
      <c r="C482" s="75" t="s">
        <v>587</v>
      </c>
      <c r="D482" s="75" t="s">
        <v>985</v>
      </c>
      <c r="E482" s="75" t="s">
        <v>589</v>
      </c>
      <c r="F482" s="77">
        <v>141.469</v>
      </c>
      <c r="G482" s="77">
        <v>0</v>
      </c>
      <c r="H482" s="79">
        <f t="shared" si="16"/>
        <v>141.469</v>
      </c>
      <c r="I482" s="45">
        <f t="shared" si="17"/>
        <v>0</v>
      </c>
    </row>
    <row r="483" spans="1:9" ht="25.5">
      <c r="A483" s="76" t="s">
        <v>1013</v>
      </c>
      <c r="B483" s="75" t="s">
        <v>45</v>
      </c>
      <c r="C483" s="75" t="s">
        <v>587</v>
      </c>
      <c r="D483" s="75" t="s">
        <v>986</v>
      </c>
      <c r="E483" s="75" t="s">
        <v>142</v>
      </c>
      <c r="F483" s="77">
        <v>60.777</v>
      </c>
      <c r="G483" s="77">
        <v>60.777</v>
      </c>
      <c r="H483" s="79">
        <f t="shared" si="16"/>
        <v>0</v>
      </c>
      <c r="I483" s="45">
        <f t="shared" si="17"/>
        <v>100</v>
      </c>
    </row>
    <row r="484" spans="1:9" ht="25.5">
      <c r="A484" s="76" t="s">
        <v>340</v>
      </c>
      <c r="B484" s="75" t="s">
        <v>45</v>
      </c>
      <c r="C484" s="75" t="s">
        <v>587</v>
      </c>
      <c r="D484" s="75" t="s">
        <v>986</v>
      </c>
      <c r="E484" s="75" t="s">
        <v>127</v>
      </c>
      <c r="F484" s="77">
        <v>60.777</v>
      </c>
      <c r="G484" s="77">
        <v>60.777</v>
      </c>
      <c r="H484" s="79">
        <f t="shared" si="16"/>
        <v>0</v>
      </c>
      <c r="I484" s="45">
        <f t="shared" si="17"/>
        <v>100</v>
      </c>
    </row>
    <row r="485" spans="1:9" ht="12.75">
      <c r="A485" s="76" t="s">
        <v>401</v>
      </c>
      <c r="B485" s="75" t="s">
        <v>45</v>
      </c>
      <c r="C485" s="75" t="s">
        <v>587</v>
      </c>
      <c r="D485" s="75" t="s">
        <v>986</v>
      </c>
      <c r="E485" s="75" t="s">
        <v>6</v>
      </c>
      <c r="F485" s="77">
        <v>60.777</v>
      </c>
      <c r="G485" s="77">
        <v>60.777</v>
      </c>
      <c r="H485" s="79">
        <f t="shared" si="16"/>
        <v>0</v>
      </c>
      <c r="I485" s="45">
        <f t="shared" si="17"/>
        <v>100</v>
      </c>
    </row>
    <row r="486" spans="1:9" ht="12.75">
      <c r="A486" s="76" t="s">
        <v>588</v>
      </c>
      <c r="B486" s="75" t="s">
        <v>45</v>
      </c>
      <c r="C486" s="75" t="s">
        <v>587</v>
      </c>
      <c r="D486" s="75" t="s">
        <v>986</v>
      </c>
      <c r="E486" s="75" t="s">
        <v>589</v>
      </c>
      <c r="F486" s="77">
        <v>60.777</v>
      </c>
      <c r="G486" s="77">
        <v>60.777</v>
      </c>
      <c r="H486" s="79">
        <f t="shared" si="16"/>
        <v>0</v>
      </c>
      <c r="I486" s="45">
        <f t="shared" si="17"/>
        <v>100</v>
      </c>
    </row>
    <row r="487" spans="1:9" ht="25.5">
      <c r="A487" s="76" t="s">
        <v>1014</v>
      </c>
      <c r="B487" s="75" t="s">
        <v>45</v>
      </c>
      <c r="C487" s="75" t="s">
        <v>587</v>
      </c>
      <c r="D487" s="75" t="s">
        <v>987</v>
      </c>
      <c r="E487" s="75" t="s">
        <v>142</v>
      </c>
      <c r="F487" s="77">
        <v>24</v>
      </c>
      <c r="G487" s="77">
        <v>0</v>
      </c>
      <c r="H487" s="79">
        <f t="shared" si="16"/>
        <v>24</v>
      </c>
      <c r="I487" s="45">
        <f t="shared" si="17"/>
        <v>0</v>
      </c>
    </row>
    <row r="488" spans="1:9" ht="25.5">
      <c r="A488" s="76" t="s">
        <v>340</v>
      </c>
      <c r="B488" s="75" t="s">
        <v>45</v>
      </c>
      <c r="C488" s="75" t="s">
        <v>587</v>
      </c>
      <c r="D488" s="75" t="s">
        <v>987</v>
      </c>
      <c r="E488" s="75" t="s">
        <v>127</v>
      </c>
      <c r="F488" s="77">
        <v>24</v>
      </c>
      <c r="G488" s="77">
        <v>0</v>
      </c>
      <c r="H488" s="79">
        <f t="shared" si="16"/>
        <v>24</v>
      </c>
      <c r="I488" s="45">
        <f t="shared" si="17"/>
        <v>0</v>
      </c>
    </row>
    <row r="489" spans="1:9" ht="12.75">
      <c r="A489" s="76" t="s">
        <v>401</v>
      </c>
      <c r="B489" s="75" t="s">
        <v>45</v>
      </c>
      <c r="C489" s="75" t="s">
        <v>587</v>
      </c>
      <c r="D489" s="75" t="s">
        <v>987</v>
      </c>
      <c r="E489" s="75" t="s">
        <v>6</v>
      </c>
      <c r="F489" s="77">
        <v>24</v>
      </c>
      <c r="G489" s="77">
        <v>0</v>
      </c>
      <c r="H489" s="79">
        <f t="shared" si="16"/>
        <v>24</v>
      </c>
      <c r="I489" s="45">
        <f t="shared" si="17"/>
        <v>0</v>
      </c>
    </row>
    <row r="490" spans="1:9" ht="12.75">
      <c r="A490" s="76" t="s">
        <v>588</v>
      </c>
      <c r="B490" s="75" t="s">
        <v>45</v>
      </c>
      <c r="C490" s="75" t="s">
        <v>587</v>
      </c>
      <c r="D490" s="75" t="s">
        <v>987</v>
      </c>
      <c r="E490" s="75" t="s">
        <v>589</v>
      </c>
      <c r="F490" s="77">
        <v>24</v>
      </c>
      <c r="G490" s="77">
        <v>0</v>
      </c>
      <c r="H490" s="79">
        <f t="shared" si="16"/>
        <v>24</v>
      </c>
      <c r="I490" s="45">
        <f t="shared" si="17"/>
        <v>0</v>
      </c>
    </row>
    <row r="491" spans="1:9" ht="25.5">
      <c r="A491" s="76" t="s">
        <v>749</v>
      </c>
      <c r="B491" s="75" t="s">
        <v>45</v>
      </c>
      <c r="C491" s="75" t="s">
        <v>587</v>
      </c>
      <c r="D491" s="75" t="s">
        <v>750</v>
      </c>
      <c r="E491" s="75" t="s">
        <v>142</v>
      </c>
      <c r="F491" s="77">
        <v>55</v>
      </c>
      <c r="G491" s="77">
        <v>55</v>
      </c>
      <c r="H491" s="79">
        <f t="shared" si="16"/>
        <v>0</v>
      </c>
      <c r="I491" s="45">
        <f t="shared" si="17"/>
        <v>100</v>
      </c>
    </row>
    <row r="492" spans="1:9" ht="25.5">
      <c r="A492" s="76" t="s">
        <v>340</v>
      </c>
      <c r="B492" s="75" t="s">
        <v>45</v>
      </c>
      <c r="C492" s="75" t="s">
        <v>587</v>
      </c>
      <c r="D492" s="75" t="s">
        <v>750</v>
      </c>
      <c r="E492" s="75" t="s">
        <v>127</v>
      </c>
      <c r="F492" s="77">
        <v>55</v>
      </c>
      <c r="G492" s="77">
        <v>55</v>
      </c>
      <c r="H492" s="79">
        <f t="shared" si="16"/>
        <v>0</v>
      </c>
      <c r="I492" s="45">
        <f t="shared" si="17"/>
        <v>100</v>
      </c>
    </row>
    <row r="493" spans="1:9" ht="12.75">
      <c r="A493" s="76" t="s">
        <v>401</v>
      </c>
      <c r="B493" s="75" t="s">
        <v>45</v>
      </c>
      <c r="C493" s="75" t="s">
        <v>587</v>
      </c>
      <c r="D493" s="75" t="s">
        <v>750</v>
      </c>
      <c r="E493" s="75" t="s">
        <v>6</v>
      </c>
      <c r="F493" s="77">
        <v>55</v>
      </c>
      <c r="G493" s="77">
        <v>55</v>
      </c>
      <c r="H493" s="79">
        <f t="shared" si="16"/>
        <v>0</v>
      </c>
      <c r="I493" s="45">
        <f t="shared" si="17"/>
        <v>100</v>
      </c>
    </row>
    <row r="494" spans="1:9" ht="12.75">
      <c r="A494" s="76" t="s">
        <v>588</v>
      </c>
      <c r="B494" s="75" t="s">
        <v>45</v>
      </c>
      <c r="C494" s="75" t="s">
        <v>587</v>
      </c>
      <c r="D494" s="75" t="s">
        <v>750</v>
      </c>
      <c r="E494" s="75" t="s">
        <v>589</v>
      </c>
      <c r="F494" s="77">
        <v>55</v>
      </c>
      <c r="G494" s="77">
        <v>55</v>
      </c>
      <c r="H494" s="79">
        <f t="shared" si="16"/>
        <v>0</v>
      </c>
      <c r="I494" s="45">
        <f t="shared" si="17"/>
        <v>100</v>
      </c>
    </row>
    <row r="495" spans="1:9" ht="12.75">
      <c r="A495" s="76" t="s">
        <v>1015</v>
      </c>
      <c r="B495" s="75" t="s">
        <v>45</v>
      </c>
      <c r="C495" s="75" t="s">
        <v>587</v>
      </c>
      <c r="D495" s="75" t="s">
        <v>988</v>
      </c>
      <c r="E495" s="75" t="s">
        <v>142</v>
      </c>
      <c r="F495" s="77">
        <v>19544.552</v>
      </c>
      <c r="G495" s="77">
        <v>0</v>
      </c>
      <c r="H495" s="79">
        <f t="shared" si="16"/>
        <v>19544.552</v>
      </c>
      <c r="I495" s="45">
        <f t="shared" si="17"/>
        <v>0</v>
      </c>
    </row>
    <row r="496" spans="1:9" ht="12.75">
      <c r="A496" s="76" t="s">
        <v>1016</v>
      </c>
      <c r="B496" s="75" t="s">
        <v>45</v>
      </c>
      <c r="C496" s="75" t="s">
        <v>587</v>
      </c>
      <c r="D496" s="75" t="s">
        <v>989</v>
      </c>
      <c r="E496" s="75" t="s">
        <v>142</v>
      </c>
      <c r="F496" s="77">
        <v>19544.552</v>
      </c>
      <c r="G496" s="77">
        <v>0</v>
      </c>
      <c r="H496" s="79">
        <f t="shared" si="16"/>
        <v>19544.552</v>
      </c>
      <c r="I496" s="45">
        <f t="shared" si="17"/>
        <v>0</v>
      </c>
    </row>
    <row r="497" spans="1:9" ht="25.5">
      <c r="A497" s="76" t="s">
        <v>1017</v>
      </c>
      <c r="B497" s="75" t="s">
        <v>45</v>
      </c>
      <c r="C497" s="75" t="s">
        <v>587</v>
      </c>
      <c r="D497" s="75" t="s">
        <v>990</v>
      </c>
      <c r="E497" s="75" t="s">
        <v>142</v>
      </c>
      <c r="F497" s="77">
        <v>18567.322</v>
      </c>
      <c r="G497" s="77">
        <v>0</v>
      </c>
      <c r="H497" s="79">
        <f t="shared" si="16"/>
        <v>18567.322</v>
      </c>
      <c r="I497" s="45">
        <f t="shared" si="17"/>
        <v>0</v>
      </c>
    </row>
    <row r="498" spans="1:9" ht="25.5">
      <c r="A498" s="76" t="s">
        <v>340</v>
      </c>
      <c r="B498" s="75" t="s">
        <v>45</v>
      </c>
      <c r="C498" s="75" t="s">
        <v>587</v>
      </c>
      <c r="D498" s="75" t="s">
        <v>990</v>
      </c>
      <c r="E498" s="75" t="s">
        <v>127</v>
      </c>
      <c r="F498" s="77">
        <v>18567.322</v>
      </c>
      <c r="G498" s="77">
        <v>0</v>
      </c>
      <c r="H498" s="79">
        <f t="shared" si="16"/>
        <v>18567.322</v>
      </c>
      <c r="I498" s="45">
        <f t="shared" si="17"/>
        <v>0</v>
      </c>
    </row>
    <row r="499" spans="1:9" ht="12.75">
      <c r="A499" s="76" t="s">
        <v>401</v>
      </c>
      <c r="B499" s="75" t="s">
        <v>45</v>
      </c>
      <c r="C499" s="75" t="s">
        <v>587</v>
      </c>
      <c r="D499" s="75" t="s">
        <v>990</v>
      </c>
      <c r="E499" s="75" t="s">
        <v>6</v>
      </c>
      <c r="F499" s="77">
        <v>18567.322</v>
      </c>
      <c r="G499" s="77">
        <v>0</v>
      </c>
      <c r="H499" s="79">
        <f t="shared" si="16"/>
        <v>18567.322</v>
      </c>
      <c r="I499" s="45">
        <f t="shared" si="17"/>
        <v>0</v>
      </c>
    </row>
    <row r="500" spans="1:9" ht="12.75">
      <c r="A500" s="76" t="s">
        <v>588</v>
      </c>
      <c r="B500" s="75" t="s">
        <v>45</v>
      </c>
      <c r="C500" s="75" t="s">
        <v>587</v>
      </c>
      <c r="D500" s="75" t="s">
        <v>990</v>
      </c>
      <c r="E500" s="75" t="s">
        <v>589</v>
      </c>
      <c r="F500" s="77">
        <v>18567.322</v>
      </c>
      <c r="G500" s="77">
        <v>0</v>
      </c>
      <c r="H500" s="79">
        <f t="shared" si="16"/>
        <v>18567.322</v>
      </c>
      <c r="I500" s="45">
        <f t="shared" si="17"/>
        <v>0</v>
      </c>
    </row>
    <row r="501" spans="1:9" ht="38.25">
      <c r="A501" s="76" t="s">
        <v>1018</v>
      </c>
      <c r="B501" s="75" t="s">
        <v>45</v>
      </c>
      <c r="C501" s="75" t="s">
        <v>587</v>
      </c>
      <c r="D501" s="75" t="s">
        <v>991</v>
      </c>
      <c r="E501" s="75" t="s">
        <v>142</v>
      </c>
      <c r="F501" s="77">
        <v>977.23</v>
      </c>
      <c r="G501" s="77">
        <v>0</v>
      </c>
      <c r="H501" s="79">
        <f t="shared" si="16"/>
        <v>977.23</v>
      </c>
      <c r="I501" s="45">
        <f t="shared" si="17"/>
        <v>0</v>
      </c>
    </row>
    <row r="502" spans="1:9" ht="25.5">
      <c r="A502" s="76" t="s">
        <v>340</v>
      </c>
      <c r="B502" s="75" t="s">
        <v>45</v>
      </c>
      <c r="C502" s="75" t="s">
        <v>587</v>
      </c>
      <c r="D502" s="75" t="s">
        <v>991</v>
      </c>
      <c r="E502" s="75" t="s">
        <v>127</v>
      </c>
      <c r="F502" s="77">
        <v>977.23</v>
      </c>
      <c r="G502" s="77">
        <v>0</v>
      </c>
      <c r="H502" s="79">
        <f t="shared" si="16"/>
        <v>977.23</v>
      </c>
      <c r="I502" s="45">
        <f t="shared" si="17"/>
        <v>0</v>
      </c>
    </row>
    <row r="503" spans="1:9" ht="12.75">
      <c r="A503" s="76" t="s">
        <v>401</v>
      </c>
      <c r="B503" s="75" t="s">
        <v>45</v>
      </c>
      <c r="C503" s="75" t="s">
        <v>587</v>
      </c>
      <c r="D503" s="75" t="s">
        <v>991</v>
      </c>
      <c r="E503" s="75" t="s">
        <v>6</v>
      </c>
      <c r="F503" s="77">
        <v>977.23</v>
      </c>
      <c r="G503" s="77">
        <v>0</v>
      </c>
      <c r="H503" s="79">
        <f t="shared" si="16"/>
        <v>977.23</v>
      </c>
      <c r="I503" s="45">
        <f t="shared" si="17"/>
        <v>0</v>
      </c>
    </row>
    <row r="504" spans="1:9" ht="12.75">
      <c r="A504" s="76" t="s">
        <v>588</v>
      </c>
      <c r="B504" s="75" t="s">
        <v>45</v>
      </c>
      <c r="C504" s="75" t="s">
        <v>587</v>
      </c>
      <c r="D504" s="75" t="s">
        <v>991</v>
      </c>
      <c r="E504" s="75" t="s">
        <v>589</v>
      </c>
      <c r="F504" s="77">
        <v>977.23</v>
      </c>
      <c r="G504" s="77">
        <v>0</v>
      </c>
      <c r="H504" s="79">
        <f t="shared" si="16"/>
        <v>977.23</v>
      </c>
      <c r="I504" s="45">
        <f t="shared" si="17"/>
        <v>0</v>
      </c>
    </row>
    <row r="505" spans="1:9" ht="25.5">
      <c r="A505" s="76" t="s">
        <v>984</v>
      </c>
      <c r="B505" s="75" t="s">
        <v>45</v>
      </c>
      <c r="C505" s="75" t="s">
        <v>587</v>
      </c>
      <c r="D505" s="75" t="s">
        <v>992</v>
      </c>
      <c r="E505" s="75" t="s">
        <v>142</v>
      </c>
      <c r="F505" s="77">
        <v>25716.512</v>
      </c>
      <c r="G505" s="77">
        <v>0</v>
      </c>
      <c r="H505" s="79">
        <f t="shared" si="16"/>
        <v>25716.512</v>
      </c>
      <c r="I505" s="45">
        <f t="shared" si="17"/>
        <v>0</v>
      </c>
    </row>
    <row r="506" spans="1:9" ht="12.75">
      <c r="A506" s="76" t="s">
        <v>1016</v>
      </c>
      <c r="B506" s="75" t="s">
        <v>45</v>
      </c>
      <c r="C506" s="75" t="s">
        <v>587</v>
      </c>
      <c r="D506" s="75" t="s">
        <v>993</v>
      </c>
      <c r="E506" s="75" t="s">
        <v>142</v>
      </c>
      <c r="F506" s="77">
        <v>25716.512</v>
      </c>
      <c r="G506" s="77">
        <v>0</v>
      </c>
      <c r="H506" s="79">
        <f t="shared" si="16"/>
        <v>25716.512</v>
      </c>
      <c r="I506" s="45">
        <f t="shared" si="17"/>
        <v>0</v>
      </c>
    </row>
    <row r="507" spans="1:9" ht="38.25">
      <c r="A507" s="76" t="s">
        <v>859</v>
      </c>
      <c r="B507" s="75" t="s">
        <v>45</v>
      </c>
      <c r="C507" s="75" t="s">
        <v>587</v>
      </c>
      <c r="D507" s="75" t="s">
        <v>994</v>
      </c>
      <c r="E507" s="75" t="s">
        <v>142</v>
      </c>
      <c r="F507" s="77">
        <v>24430.686</v>
      </c>
      <c r="G507" s="77">
        <v>0</v>
      </c>
      <c r="H507" s="79">
        <f t="shared" si="16"/>
        <v>24430.686</v>
      </c>
      <c r="I507" s="45">
        <f t="shared" si="17"/>
        <v>0</v>
      </c>
    </row>
    <row r="508" spans="1:9" ht="25.5">
      <c r="A508" s="76" t="s">
        <v>340</v>
      </c>
      <c r="B508" s="75" t="s">
        <v>45</v>
      </c>
      <c r="C508" s="75" t="s">
        <v>587</v>
      </c>
      <c r="D508" s="75" t="s">
        <v>994</v>
      </c>
      <c r="E508" s="75" t="s">
        <v>127</v>
      </c>
      <c r="F508" s="77">
        <v>24430.686</v>
      </c>
      <c r="G508" s="77">
        <v>0</v>
      </c>
      <c r="H508" s="79">
        <f t="shared" si="16"/>
        <v>24430.686</v>
      </c>
      <c r="I508" s="45">
        <f t="shared" si="17"/>
        <v>0</v>
      </c>
    </row>
    <row r="509" spans="1:9" ht="12.75">
      <c r="A509" s="76" t="s">
        <v>401</v>
      </c>
      <c r="B509" s="75" t="s">
        <v>45</v>
      </c>
      <c r="C509" s="75" t="s">
        <v>587</v>
      </c>
      <c r="D509" s="75" t="s">
        <v>994</v>
      </c>
      <c r="E509" s="75" t="s">
        <v>6</v>
      </c>
      <c r="F509" s="77">
        <v>24430.686</v>
      </c>
      <c r="G509" s="77">
        <v>0</v>
      </c>
      <c r="H509" s="79">
        <f t="shared" si="16"/>
        <v>24430.686</v>
      </c>
      <c r="I509" s="45">
        <f t="shared" si="17"/>
        <v>0</v>
      </c>
    </row>
    <row r="510" spans="1:9" ht="12.75">
      <c r="A510" s="76" t="s">
        <v>588</v>
      </c>
      <c r="B510" s="75" t="s">
        <v>45</v>
      </c>
      <c r="C510" s="75" t="s">
        <v>587</v>
      </c>
      <c r="D510" s="75" t="s">
        <v>994</v>
      </c>
      <c r="E510" s="75" t="s">
        <v>589</v>
      </c>
      <c r="F510" s="77">
        <v>24430.686</v>
      </c>
      <c r="G510" s="77">
        <v>0</v>
      </c>
      <c r="H510" s="79">
        <f t="shared" si="16"/>
        <v>24430.686</v>
      </c>
      <c r="I510" s="45">
        <f t="shared" si="17"/>
        <v>0</v>
      </c>
    </row>
    <row r="511" spans="1:9" ht="38.25">
      <c r="A511" s="76" t="s">
        <v>860</v>
      </c>
      <c r="B511" s="75" t="s">
        <v>45</v>
      </c>
      <c r="C511" s="75" t="s">
        <v>587</v>
      </c>
      <c r="D511" s="75" t="s">
        <v>995</v>
      </c>
      <c r="E511" s="75" t="s">
        <v>142</v>
      </c>
      <c r="F511" s="77">
        <v>1285.826</v>
      </c>
      <c r="G511" s="77">
        <v>0</v>
      </c>
      <c r="H511" s="79">
        <f t="shared" si="16"/>
        <v>1285.826</v>
      </c>
      <c r="I511" s="45">
        <f t="shared" si="17"/>
        <v>0</v>
      </c>
    </row>
    <row r="512" spans="1:9" ht="25.5">
      <c r="A512" s="76" t="s">
        <v>340</v>
      </c>
      <c r="B512" s="75" t="s">
        <v>45</v>
      </c>
      <c r="C512" s="75" t="s">
        <v>587</v>
      </c>
      <c r="D512" s="75" t="s">
        <v>995</v>
      </c>
      <c r="E512" s="75" t="s">
        <v>127</v>
      </c>
      <c r="F512" s="77">
        <v>1285.826</v>
      </c>
      <c r="G512" s="77">
        <v>0</v>
      </c>
      <c r="H512" s="79">
        <f t="shared" si="16"/>
        <v>1285.826</v>
      </c>
      <c r="I512" s="45">
        <f t="shared" si="17"/>
        <v>0</v>
      </c>
    </row>
    <row r="513" spans="1:9" ht="12.75">
      <c r="A513" s="76" t="s">
        <v>401</v>
      </c>
      <c r="B513" s="75" t="s">
        <v>45</v>
      </c>
      <c r="C513" s="75" t="s">
        <v>587</v>
      </c>
      <c r="D513" s="75" t="s">
        <v>995</v>
      </c>
      <c r="E513" s="75" t="s">
        <v>6</v>
      </c>
      <c r="F513" s="77">
        <v>1285.826</v>
      </c>
      <c r="G513" s="77">
        <v>0</v>
      </c>
      <c r="H513" s="79">
        <f t="shared" si="16"/>
        <v>1285.826</v>
      </c>
      <c r="I513" s="45">
        <f t="shared" si="17"/>
        <v>0</v>
      </c>
    </row>
    <row r="514" spans="1:9" ht="12.75">
      <c r="A514" s="76" t="s">
        <v>588</v>
      </c>
      <c r="B514" s="75" t="s">
        <v>45</v>
      </c>
      <c r="C514" s="75" t="s">
        <v>587</v>
      </c>
      <c r="D514" s="75" t="s">
        <v>995</v>
      </c>
      <c r="E514" s="75" t="s">
        <v>589</v>
      </c>
      <c r="F514" s="77">
        <v>1285.826</v>
      </c>
      <c r="G514" s="77">
        <v>0</v>
      </c>
      <c r="H514" s="79">
        <f t="shared" si="16"/>
        <v>1285.826</v>
      </c>
      <c r="I514" s="45">
        <f t="shared" si="17"/>
        <v>0</v>
      </c>
    </row>
    <row r="515" spans="1:9" ht="12.75">
      <c r="A515" s="76" t="s">
        <v>166</v>
      </c>
      <c r="B515" s="75" t="s">
        <v>45</v>
      </c>
      <c r="C515" s="75" t="s">
        <v>167</v>
      </c>
      <c r="D515" s="75" t="s">
        <v>215</v>
      </c>
      <c r="E515" s="75" t="s">
        <v>142</v>
      </c>
      <c r="F515" s="77">
        <v>5001.4392</v>
      </c>
      <c r="G515" s="77">
        <v>3724.8784</v>
      </c>
      <c r="H515" s="79">
        <f t="shared" si="16"/>
        <v>1276.5607999999997</v>
      </c>
      <c r="I515" s="45">
        <f t="shared" si="17"/>
        <v>74.47613079051327</v>
      </c>
    </row>
    <row r="516" spans="1:9" ht="12.75">
      <c r="A516" s="76" t="s">
        <v>168</v>
      </c>
      <c r="B516" s="75" t="s">
        <v>45</v>
      </c>
      <c r="C516" s="75" t="s">
        <v>169</v>
      </c>
      <c r="D516" s="75" t="s">
        <v>215</v>
      </c>
      <c r="E516" s="75" t="s">
        <v>142</v>
      </c>
      <c r="F516" s="77">
        <v>5001.4392</v>
      </c>
      <c r="G516" s="77">
        <v>3724.8784</v>
      </c>
      <c r="H516" s="79">
        <f t="shared" si="16"/>
        <v>1276.5607999999997</v>
      </c>
      <c r="I516" s="45">
        <f t="shared" si="17"/>
        <v>74.47613079051327</v>
      </c>
    </row>
    <row r="517" spans="1:9" ht="25.5">
      <c r="A517" s="76" t="s">
        <v>304</v>
      </c>
      <c r="B517" s="75" t="s">
        <v>45</v>
      </c>
      <c r="C517" s="75" t="s">
        <v>169</v>
      </c>
      <c r="D517" s="75" t="s">
        <v>305</v>
      </c>
      <c r="E517" s="75" t="s">
        <v>142</v>
      </c>
      <c r="F517" s="77">
        <v>5001.4392</v>
      </c>
      <c r="G517" s="77">
        <v>3724.8784</v>
      </c>
      <c r="H517" s="79">
        <f t="shared" si="16"/>
        <v>1276.5607999999997</v>
      </c>
      <c r="I517" s="45">
        <f t="shared" si="17"/>
        <v>74.47613079051327</v>
      </c>
    </row>
    <row r="518" spans="1:9" ht="25.5">
      <c r="A518" s="76" t="s">
        <v>590</v>
      </c>
      <c r="B518" s="75" t="s">
        <v>45</v>
      </c>
      <c r="C518" s="75" t="s">
        <v>169</v>
      </c>
      <c r="D518" s="75" t="s">
        <v>591</v>
      </c>
      <c r="E518" s="75" t="s">
        <v>142</v>
      </c>
      <c r="F518" s="77">
        <v>5001.4392</v>
      </c>
      <c r="G518" s="77">
        <v>3724.8784</v>
      </c>
      <c r="H518" s="79">
        <f t="shared" si="16"/>
        <v>1276.5607999999997</v>
      </c>
      <c r="I518" s="45">
        <f t="shared" si="17"/>
        <v>74.47613079051327</v>
      </c>
    </row>
    <row r="519" spans="1:9" ht="38.25">
      <c r="A519" s="76" t="s">
        <v>712</v>
      </c>
      <c r="B519" s="75" t="s">
        <v>45</v>
      </c>
      <c r="C519" s="75" t="s">
        <v>169</v>
      </c>
      <c r="D519" s="75" t="s">
        <v>713</v>
      </c>
      <c r="E519" s="75" t="s">
        <v>142</v>
      </c>
      <c r="F519" s="77">
        <v>4977.6551</v>
      </c>
      <c r="G519" s="77">
        <v>3705.2424</v>
      </c>
      <c r="H519" s="79">
        <f t="shared" si="16"/>
        <v>1272.4126999999999</v>
      </c>
      <c r="I519" s="45">
        <f t="shared" si="17"/>
        <v>74.43750773331001</v>
      </c>
    </row>
    <row r="520" spans="1:9" ht="25.5">
      <c r="A520" s="76" t="s">
        <v>340</v>
      </c>
      <c r="B520" s="75" t="s">
        <v>45</v>
      </c>
      <c r="C520" s="75" t="s">
        <v>169</v>
      </c>
      <c r="D520" s="75" t="s">
        <v>713</v>
      </c>
      <c r="E520" s="75" t="s">
        <v>127</v>
      </c>
      <c r="F520" s="77">
        <v>4977.6551</v>
      </c>
      <c r="G520" s="77">
        <v>3705.2424</v>
      </c>
      <c r="H520" s="79">
        <f t="shared" si="16"/>
        <v>1272.4126999999999</v>
      </c>
      <c r="I520" s="45">
        <f t="shared" si="17"/>
        <v>74.43750773331001</v>
      </c>
    </row>
    <row r="521" spans="1:9" ht="12.75">
      <c r="A521" s="76" t="s">
        <v>341</v>
      </c>
      <c r="B521" s="75" t="s">
        <v>45</v>
      </c>
      <c r="C521" s="75" t="s">
        <v>169</v>
      </c>
      <c r="D521" s="75" t="s">
        <v>713</v>
      </c>
      <c r="E521" s="75" t="s">
        <v>130</v>
      </c>
      <c r="F521" s="77">
        <v>4977.6551</v>
      </c>
      <c r="G521" s="77">
        <v>3705.2424</v>
      </c>
      <c r="H521" s="79">
        <f t="shared" si="16"/>
        <v>1272.4126999999999</v>
      </c>
      <c r="I521" s="45">
        <f t="shared" si="17"/>
        <v>74.43750773331001</v>
      </c>
    </row>
    <row r="522" spans="1:9" ht="38.25">
      <c r="A522" s="76" t="s">
        <v>342</v>
      </c>
      <c r="B522" s="75" t="s">
        <v>45</v>
      </c>
      <c r="C522" s="75" t="s">
        <v>169</v>
      </c>
      <c r="D522" s="75" t="s">
        <v>713</v>
      </c>
      <c r="E522" s="75" t="s">
        <v>204</v>
      </c>
      <c r="F522" s="77">
        <v>4977.6551</v>
      </c>
      <c r="G522" s="77">
        <v>3705.2424</v>
      </c>
      <c r="H522" s="79">
        <f t="shared" si="16"/>
        <v>1272.4126999999999</v>
      </c>
      <c r="I522" s="45">
        <f t="shared" si="17"/>
        <v>74.43750773331001</v>
      </c>
    </row>
    <row r="523" spans="1:9" ht="38.25">
      <c r="A523" s="76" t="s">
        <v>714</v>
      </c>
      <c r="B523" s="75" t="s">
        <v>45</v>
      </c>
      <c r="C523" s="75" t="s">
        <v>169</v>
      </c>
      <c r="D523" s="75" t="s">
        <v>592</v>
      </c>
      <c r="E523" s="75" t="s">
        <v>142</v>
      </c>
      <c r="F523" s="77">
        <v>23.7841</v>
      </c>
      <c r="G523" s="77">
        <v>19.636</v>
      </c>
      <c r="H523" s="79">
        <f t="shared" si="16"/>
        <v>4.1480999999999995</v>
      </c>
      <c r="I523" s="45">
        <f t="shared" si="17"/>
        <v>82.55935688127784</v>
      </c>
    </row>
    <row r="524" spans="1:9" ht="25.5">
      <c r="A524" s="76" t="s">
        <v>340</v>
      </c>
      <c r="B524" s="75" t="s">
        <v>45</v>
      </c>
      <c r="C524" s="75" t="s">
        <v>169</v>
      </c>
      <c r="D524" s="75" t="s">
        <v>592</v>
      </c>
      <c r="E524" s="75" t="s">
        <v>127</v>
      </c>
      <c r="F524" s="77">
        <v>23.7841</v>
      </c>
      <c r="G524" s="77">
        <v>19.636</v>
      </c>
      <c r="H524" s="79">
        <f t="shared" si="16"/>
        <v>4.1480999999999995</v>
      </c>
      <c r="I524" s="45">
        <f t="shared" si="17"/>
        <v>82.55935688127784</v>
      </c>
    </row>
    <row r="525" spans="1:9" ht="12.75">
      <c r="A525" s="76" t="s">
        <v>341</v>
      </c>
      <c r="B525" s="75" t="s">
        <v>45</v>
      </c>
      <c r="C525" s="75" t="s">
        <v>169</v>
      </c>
      <c r="D525" s="75" t="s">
        <v>592</v>
      </c>
      <c r="E525" s="75" t="s">
        <v>130</v>
      </c>
      <c r="F525" s="77">
        <v>23.7841</v>
      </c>
      <c r="G525" s="77">
        <v>19.636</v>
      </c>
      <c r="H525" s="79">
        <f t="shared" si="16"/>
        <v>4.1480999999999995</v>
      </c>
      <c r="I525" s="45">
        <f t="shared" si="17"/>
        <v>82.55935688127784</v>
      </c>
    </row>
    <row r="526" spans="1:9" ht="12.75">
      <c r="A526" s="76" t="s">
        <v>353</v>
      </c>
      <c r="B526" s="75" t="s">
        <v>45</v>
      </c>
      <c r="C526" s="75" t="s">
        <v>169</v>
      </c>
      <c r="D526" s="75" t="s">
        <v>592</v>
      </c>
      <c r="E526" s="75" t="s">
        <v>205</v>
      </c>
      <c r="F526" s="77">
        <v>23.7841</v>
      </c>
      <c r="G526" s="77">
        <v>19.636</v>
      </c>
      <c r="H526" s="79">
        <f t="shared" si="16"/>
        <v>4.1480999999999995</v>
      </c>
      <c r="I526" s="45">
        <f t="shared" si="17"/>
        <v>82.55935688127784</v>
      </c>
    </row>
    <row r="527" spans="1:9" ht="12.75">
      <c r="A527" s="76" t="s">
        <v>25</v>
      </c>
      <c r="B527" s="75" t="s">
        <v>45</v>
      </c>
      <c r="C527" s="75" t="s">
        <v>26</v>
      </c>
      <c r="D527" s="75" t="s">
        <v>215</v>
      </c>
      <c r="E527" s="75" t="s">
        <v>142</v>
      </c>
      <c r="F527" s="77">
        <v>98.8</v>
      </c>
      <c r="G527" s="77">
        <v>0</v>
      </c>
      <c r="H527" s="79">
        <f t="shared" si="16"/>
        <v>98.8</v>
      </c>
      <c r="I527" s="45">
        <f t="shared" si="17"/>
        <v>0</v>
      </c>
    </row>
    <row r="528" spans="1:9" ht="12.75">
      <c r="A528" s="76" t="s">
        <v>27</v>
      </c>
      <c r="B528" s="75" t="s">
        <v>45</v>
      </c>
      <c r="C528" s="75" t="s">
        <v>28</v>
      </c>
      <c r="D528" s="75" t="s">
        <v>215</v>
      </c>
      <c r="E528" s="75" t="s">
        <v>142</v>
      </c>
      <c r="F528" s="77">
        <v>98.8</v>
      </c>
      <c r="G528" s="77">
        <v>0</v>
      </c>
      <c r="H528" s="79">
        <f t="shared" si="16"/>
        <v>98.8</v>
      </c>
      <c r="I528" s="45">
        <f t="shared" si="17"/>
        <v>0</v>
      </c>
    </row>
    <row r="529" spans="1:9" ht="51">
      <c r="A529" s="76" t="s">
        <v>269</v>
      </c>
      <c r="B529" s="75" t="s">
        <v>45</v>
      </c>
      <c r="C529" s="75" t="s">
        <v>28</v>
      </c>
      <c r="D529" s="75" t="s">
        <v>270</v>
      </c>
      <c r="E529" s="75" t="s">
        <v>142</v>
      </c>
      <c r="F529" s="77">
        <v>98.8</v>
      </c>
      <c r="G529" s="77">
        <v>0</v>
      </c>
      <c r="H529" s="79">
        <f t="shared" si="16"/>
        <v>98.8</v>
      </c>
      <c r="I529" s="45">
        <f t="shared" si="17"/>
        <v>0</v>
      </c>
    </row>
    <row r="530" spans="1:9" ht="25.5">
      <c r="A530" s="76" t="s">
        <v>271</v>
      </c>
      <c r="B530" s="75" t="s">
        <v>45</v>
      </c>
      <c r="C530" s="75" t="s">
        <v>28</v>
      </c>
      <c r="D530" s="75" t="s">
        <v>272</v>
      </c>
      <c r="E530" s="75" t="s">
        <v>142</v>
      </c>
      <c r="F530" s="77">
        <v>98.8</v>
      </c>
      <c r="G530" s="77">
        <v>0</v>
      </c>
      <c r="H530" s="79">
        <f t="shared" si="16"/>
        <v>98.8</v>
      </c>
      <c r="I530" s="45">
        <f t="shared" si="17"/>
        <v>0</v>
      </c>
    </row>
    <row r="531" spans="1:9" ht="25.5">
      <c r="A531" s="76" t="s">
        <v>403</v>
      </c>
      <c r="B531" s="75" t="s">
        <v>45</v>
      </c>
      <c r="C531" s="75" t="s">
        <v>28</v>
      </c>
      <c r="D531" s="75" t="s">
        <v>404</v>
      </c>
      <c r="E531" s="75" t="s">
        <v>142</v>
      </c>
      <c r="F531" s="77">
        <v>98.8</v>
      </c>
      <c r="G531" s="77">
        <v>0</v>
      </c>
      <c r="H531" s="79">
        <f t="shared" si="16"/>
        <v>98.8</v>
      </c>
      <c r="I531" s="45">
        <f t="shared" si="17"/>
        <v>0</v>
      </c>
    </row>
    <row r="532" spans="1:9" ht="25.5">
      <c r="A532" s="76" t="s">
        <v>593</v>
      </c>
      <c r="B532" s="75" t="s">
        <v>45</v>
      </c>
      <c r="C532" s="75" t="s">
        <v>28</v>
      </c>
      <c r="D532" s="75" t="s">
        <v>594</v>
      </c>
      <c r="E532" s="75" t="s">
        <v>142</v>
      </c>
      <c r="F532" s="77">
        <v>98.8</v>
      </c>
      <c r="G532" s="77">
        <v>0</v>
      </c>
      <c r="H532" s="79">
        <f t="shared" si="16"/>
        <v>98.8</v>
      </c>
      <c r="I532" s="45">
        <f t="shared" si="17"/>
        <v>0</v>
      </c>
    </row>
    <row r="533" spans="1:9" ht="12.75">
      <c r="A533" s="76" t="s">
        <v>405</v>
      </c>
      <c r="B533" s="75" t="s">
        <v>45</v>
      </c>
      <c r="C533" s="75" t="s">
        <v>28</v>
      </c>
      <c r="D533" s="75" t="s">
        <v>594</v>
      </c>
      <c r="E533" s="75" t="s">
        <v>112</v>
      </c>
      <c r="F533" s="77">
        <v>98.8</v>
      </c>
      <c r="G533" s="77">
        <v>0</v>
      </c>
      <c r="H533" s="79">
        <f t="shared" si="16"/>
        <v>98.8</v>
      </c>
      <c r="I533" s="45">
        <f t="shared" si="17"/>
        <v>0</v>
      </c>
    </row>
    <row r="534" spans="1:9" ht="12.75">
      <c r="A534" s="76" t="s">
        <v>406</v>
      </c>
      <c r="B534" s="75" t="s">
        <v>45</v>
      </c>
      <c r="C534" s="75" t="s">
        <v>28</v>
      </c>
      <c r="D534" s="75" t="s">
        <v>594</v>
      </c>
      <c r="E534" s="75" t="s">
        <v>39</v>
      </c>
      <c r="F534" s="77">
        <v>98.8</v>
      </c>
      <c r="G534" s="77">
        <v>0</v>
      </c>
      <c r="H534" s="79">
        <f t="shared" si="16"/>
        <v>98.8</v>
      </c>
      <c r="I534" s="45">
        <f t="shared" si="17"/>
        <v>0</v>
      </c>
    </row>
    <row r="535" spans="1:9" ht="12.75">
      <c r="A535" s="76" t="s">
        <v>407</v>
      </c>
      <c r="B535" s="75" t="s">
        <v>408</v>
      </c>
      <c r="C535" s="75" t="s">
        <v>53</v>
      </c>
      <c r="D535" s="75" t="s">
        <v>215</v>
      </c>
      <c r="E535" s="75" t="s">
        <v>142</v>
      </c>
      <c r="F535" s="77">
        <v>182926.5988</v>
      </c>
      <c r="G535" s="77">
        <v>76304.6527</v>
      </c>
      <c r="H535" s="79">
        <f t="shared" si="16"/>
        <v>106621.9461</v>
      </c>
      <c r="I535" s="45">
        <f t="shared" si="17"/>
        <v>41.71326269692825</v>
      </c>
    </row>
    <row r="536" spans="1:9" ht="12.75">
      <c r="A536" s="76" t="s">
        <v>66</v>
      </c>
      <c r="B536" s="75" t="s">
        <v>408</v>
      </c>
      <c r="C536" s="75" t="s">
        <v>147</v>
      </c>
      <c r="D536" s="75" t="s">
        <v>215</v>
      </c>
      <c r="E536" s="75" t="s">
        <v>142</v>
      </c>
      <c r="F536" s="77">
        <v>121339.461</v>
      </c>
      <c r="G536" s="77">
        <v>38531.6163</v>
      </c>
      <c r="H536" s="79">
        <f t="shared" si="16"/>
        <v>82807.84469999999</v>
      </c>
      <c r="I536" s="45">
        <f t="shared" si="17"/>
        <v>31.755222894883307</v>
      </c>
    </row>
    <row r="537" spans="1:9" ht="12.75">
      <c r="A537" s="76" t="s">
        <v>13</v>
      </c>
      <c r="B537" s="75" t="s">
        <v>408</v>
      </c>
      <c r="C537" s="75" t="s">
        <v>14</v>
      </c>
      <c r="D537" s="75" t="s">
        <v>215</v>
      </c>
      <c r="E537" s="75" t="s">
        <v>142</v>
      </c>
      <c r="F537" s="77">
        <v>121339.461</v>
      </c>
      <c r="G537" s="77">
        <v>38531.6163</v>
      </c>
      <c r="H537" s="79">
        <f t="shared" si="16"/>
        <v>82807.84469999999</v>
      </c>
      <c r="I537" s="45">
        <f t="shared" si="17"/>
        <v>31.755222894883307</v>
      </c>
    </row>
    <row r="538" spans="1:9" ht="25.5">
      <c r="A538" s="76" t="s">
        <v>409</v>
      </c>
      <c r="B538" s="75" t="s">
        <v>408</v>
      </c>
      <c r="C538" s="75" t="s">
        <v>14</v>
      </c>
      <c r="D538" s="75" t="s">
        <v>410</v>
      </c>
      <c r="E538" s="75" t="s">
        <v>142</v>
      </c>
      <c r="F538" s="77">
        <v>121339.461</v>
      </c>
      <c r="G538" s="77">
        <v>38531.6163</v>
      </c>
      <c r="H538" s="79">
        <f t="shared" si="16"/>
        <v>82807.84469999999</v>
      </c>
      <c r="I538" s="45">
        <f t="shared" si="17"/>
        <v>31.755222894883307</v>
      </c>
    </row>
    <row r="539" spans="1:9" ht="38.25">
      <c r="A539" s="76" t="s">
        <v>411</v>
      </c>
      <c r="B539" s="75" t="s">
        <v>408</v>
      </c>
      <c r="C539" s="75" t="s">
        <v>14</v>
      </c>
      <c r="D539" s="75" t="s">
        <v>412</v>
      </c>
      <c r="E539" s="75" t="s">
        <v>142</v>
      </c>
      <c r="F539" s="77">
        <v>55317.2</v>
      </c>
      <c r="G539" s="77">
        <v>38171.2</v>
      </c>
      <c r="H539" s="79">
        <f t="shared" si="16"/>
        <v>17146</v>
      </c>
      <c r="I539" s="45">
        <f t="shared" si="17"/>
        <v>69.00421568698343</v>
      </c>
    </row>
    <row r="540" spans="1:9" ht="25.5">
      <c r="A540" s="76" t="s">
        <v>1019</v>
      </c>
      <c r="B540" s="75" t="s">
        <v>408</v>
      </c>
      <c r="C540" s="75" t="s">
        <v>14</v>
      </c>
      <c r="D540" s="75" t="s">
        <v>951</v>
      </c>
      <c r="E540" s="75" t="s">
        <v>142</v>
      </c>
      <c r="F540" s="77">
        <v>220</v>
      </c>
      <c r="G540" s="77">
        <v>0</v>
      </c>
      <c r="H540" s="79">
        <f t="shared" si="16"/>
        <v>220</v>
      </c>
      <c r="I540" s="45">
        <f t="shared" si="17"/>
        <v>0</v>
      </c>
    </row>
    <row r="541" spans="1:9" ht="25.5">
      <c r="A541" s="76" t="s">
        <v>1020</v>
      </c>
      <c r="B541" s="75" t="s">
        <v>408</v>
      </c>
      <c r="C541" s="75" t="s">
        <v>14</v>
      </c>
      <c r="D541" s="75" t="s">
        <v>952</v>
      </c>
      <c r="E541" s="75" t="s">
        <v>142</v>
      </c>
      <c r="F541" s="77">
        <v>220</v>
      </c>
      <c r="G541" s="77">
        <v>0</v>
      </c>
      <c r="H541" s="79">
        <f aca="true" t="shared" si="18" ref="H541:H604">F541-G541</f>
        <v>220</v>
      </c>
      <c r="I541" s="45">
        <f aca="true" t="shared" si="19" ref="I541:I604">G541/F541*100</f>
        <v>0</v>
      </c>
    </row>
    <row r="542" spans="1:9" ht="25.5">
      <c r="A542" s="76" t="s">
        <v>487</v>
      </c>
      <c r="B542" s="75" t="s">
        <v>408</v>
      </c>
      <c r="C542" s="75" t="s">
        <v>14</v>
      </c>
      <c r="D542" s="75" t="s">
        <v>952</v>
      </c>
      <c r="E542" s="75" t="s">
        <v>9</v>
      </c>
      <c r="F542" s="77">
        <v>220</v>
      </c>
      <c r="G542" s="77">
        <v>0</v>
      </c>
      <c r="H542" s="79">
        <f t="shared" si="18"/>
        <v>220</v>
      </c>
      <c r="I542" s="45">
        <f t="shared" si="19"/>
        <v>0</v>
      </c>
    </row>
    <row r="543" spans="1:9" ht="25.5">
      <c r="A543" s="76" t="s">
        <v>231</v>
      </c>
      <c r="B543" s="75" t="s">
        <v>408</v>
      </c>
      <c r="C543" s="75" t="s">
        <v>14</v>
      </c>
      <c r="D543" s="75" t="s">
        <v>952</v>
      </c>
      <c r="E543" s="75" t="s">
        <v>10</v>
      </c>
      <c r="F543" s="77">
        <v>220</v>
      </c>
      <c r="G543" s="77">
        <v>0</v>
      </c>
      <c r="H543" s="79">
        <f t="shared" si="18"/>
        <v>220</v>
      </c>
      <c r="I543" s="45">
        <f t="shared" si="19"/>
        <v>0</v>
      </c>
    </row>
    <row r="544" spans="1:9" ht="12.75">
      <c r="A544" s="76" t="s">
        <v>687</v>
      </c>
      <c r="B544" s="75" t="s">
        <v>408</v>
      </c>
      <c r="C544" s="75" t="s">
        <v>14</v>
      </c>
      <c r="D544" s="75" t="s">
        <v>952</v>
      </c>
      <c r="E544" s="75" t="s">
        <v>174</v>
      </c>
      <c r="F544" s="77">
        <v>220</v>
      </c>
      <c r="G544" s="77">
        <v>0</v>
      </c>
      <c r="H544" s="79">
        <f t="shared" si="18"/>
        <v>220</v>
      </c>
      <c r="I544" s="45">
        <f t="shared" si="19"/>
        <v>0</v>
      </c>
    </row>
    <row r="545" spans="1:9" ht="25.5">
      <c r="A545" s="76" t="s">
        <v>861</v>
      </c>
      <c r="B545" s="75" t="s">
        <v>408</v>
      </c>
      <c r="C545" s="75" t="s">
        <v>14</v>
      </c>
      <c r="D545" s="75" t="s">
        <v>862</v>
      </c>
      <c r="E545" s="75" t="s">
        <v>142</v>
      </c>
      <c r="F545" s="77">
        <v>2145</v>
      </c>
      <c r="G545" s="77">
        <v>1914</v>
      </c>
      <c r="H545" s="79">
        <f t="shared" si="18"/>
        <v>231</v>
      </c>
      <c r="I545" s="45">
        <f t="shared" si="19"/>
        <v>89.23076923076924</v>
      </c>
    </row>
    <row r="546" spans="1:9" ht="25.5">
      <c r="A546" s="76" t="s">
        <v>863</v>
      </c>
      <c r="B546" s="75" t="s">
        <v>408</v>
      </c>
      <c r="C546" s="75" t="s">
        <v>14</v>
      </c>
      <c r="D546" s="75" t="s">
        <v>864</v>
      </c>
      <c r="E546" s="75" t="s">
        <v>142</v>
      </c>
      <c r="F546" s="77">
        <v>2145</v>
      </c>
      <c r="G546" s="77">
        <v>1914</v>
      </c>
      <c r="H546" s="79">
        <f t="shared" si="18"/>
        <v>231</v>
      </c>
      <c r="I546" s="45">
        <f t="shared" si="19"/>
        <v>89.23076923076924</v>
      </c>
    </row>
    <row r="547" spans="1:9" ht="25.5">
      <c r="A547" s="76" t="s">
        <v>487</v>
      </c>
      <c r="B547" s="75" t="s">
        <v>408</v>
      </c>
      <c r="C547" s="75" t="s">
        <v>14</v>
      </c>
      <c r="D547" s="75" t="s">
        <v>864</v>
      </c>
      <c r="E547" s="75" t="s">
        <v>9</v>
      </c>
      <c r="F547" s="77">
        <v>2145</v>
      </c>
      <c r="G547" s="77">
        <v>1914</v>
      </c>
      <c r="H547" s="79">
        <f t="shared" si="18"/>
        <v>231</v>
      </c>
      <c r="I547" s="45">
        <f t="shared" si="19"/>
        <v>89.23076923076924</v>
      </c>
    </row>
    <row r="548" spans="1:9" ht="25.5">
      <c r="A548" s="76" t="s">
        <v>231</v>
      </c>
      <c r="B548" s="75" t="s">
        <v>408</v>
      </c>
      <c r="C548" s="75" t="s">
        <v>14</v>
      </c>
      <c r="D548" s="75" t="s">
        <v>864</v>
      </c>
      <c r="E548" s="75" t="s">
        <v>10</v>
      </c>
      <c r="F548" s="77">
        <v>2145</v>
      </c>
      <c r="G548" s="77">
        <v>1914</v>
      </c>
      <c r="H548" s="79">
        <f t="shared" si="18"/>
        <v>231</v>
      </c>
      <c r="I548" s="45">
        <f t="shared" si="19"/>
        <v>89.23076923076924</v>
      </c>
    </row>
    <row r="549" spans="1:9" ht="12.75">
      <c r="A549" s="76" t="s">
        <v>687</v>
      </c>
      <c r="B549" s="75" t="s">
        <v>408</v>
      </c>
      <c r="C549" s="75" t="s">
        <v>14</v>
      </c>
      <c r="D549" s="75" t="s">
        <v>864</v>
      </c>
      <c r="E549" s="75" t="s">
        <v>174</v>
      </c>
      <c r="F549" s="77">
        <v>2145</v>
      </c>
      <c r="G549" s="77">
        <v>1914</v>
      </c>
      <c r="H549" s="79">
        <f t="shared" si="18"/>
        <v>231</v>
      </c>
      <c r="I549" s="45">
        <f t="shared" si="19"/>
        <v>89.23076923076924</v>
      </c>
    </row>
    <row r="550" spans="1:9" ht="12.75">
      <c r="A550" s="76" t="s">
        <v>413</v>
      </c>
      <c r="B550" s="75" t="s">
        <v>408</v>
      </c>
      <c r="C550" s="75" t="s">
        <v>14</v>
      </c>
      <c r="D550" s="75" t="s">
        <v>414</v>
      </c>
      <c r="E550" s="75" t="s">
        <v>142</v>
      </c>
      <c r="F550" s="77">
        <v>43.7</v>
      </c>
      <c r="G550" s="77">
        <v>23.7</v>
      </c>
      <c r="H550" s="79">
        <f t="shared" si="18"/>
        <v>20.000000000000004</v>
      </c>
      <c r="I550" s="45">
        <f t="shared" si="19"/>
        <v>54.233409610983976</v>
      </c>
    </row>
    <row r="551" spans="1:9" ht="12.75">
      <c r="A551" s="76" t="s">
        <v>415</v>
      </c>
      <c r="B551" s="75" t="s">
        <v>408</v>
      </c>
      <c r="C551" s="75" t="s">
        <v>14</v>
      </c>
      <c r="D551" s="75" t="s">
        <v>416</v>
      </c>
      <c r="E551" s="75" t="s">
        <v>142</v>
      </c>
      <c r="F551" s="77">
        <v>43.7</v>
      </c>
      <c r="G551" s="77">
        <v>23.7</v>
      </c>
      <c r="H551" s="79">
        <f t="shared" si="18"/>
        <v>20.000000000000004</v>
      </c>
      <c r="I551" s="45">
        <f t="shared" si="19"/>
        <v>54.233409610983976</v>
      </c>
    </row>
    <row r="552" spans="1:9" ht="25.5">
      <c r="A552" s="76" t="s">
        <v>487</v>
      </c>
      <c r="B552" s="75" t="s">
        <v>408</v>
      </c>
      <c r="C552" s="75" t="s">
        <v>14</v>
      </c>
      <c r="D552" s="75" t="s">
        <v>416</v>
      </c>
      <c r="E552" s="75" t="s">
        <v>9</v>
      </c>
      <c r="F552" s="77">
        <v>43.7</v>
      </c>
      <c r="G552" s="77">
        <v>23.7</v>
      </c>
      <c r="H552" s="79">
        <f t="shared" si="18"/>
        <v>20.000000000000004</v>
      </c>
      <c r="I552" s="45">
        <f t="shared" si="19"/>
        <v>54.233409610983976</v>
      </c>
    </row>
    <row r="553" spans="1:9" ht="25.5">
      <c r="A553" s="76" t="s">
        <v>231</v>
      </c>
      <c r="B553" s="75" t="s">
        <v>408</v>
      </c>
      <c r="C553" s="75" t="s">
        <v>14</v>
      </c>
      <c r="D553" s="75" t="s">
        <v>416</v>
      </c>
      <c r="E553" s="75" t="s">
        <v>10</v>
      </c>
      <c r="F553" s="77">
        <v>43.7</v>
      </c>
      <c r="G553" s="77">
        <v>23.7</v>
      </c>
      <c r="H553" s="79">
        <f t="shared" si="18"/>
        <v>20.000000000000004</v>
      </c>
      <c r="I553" s="45">
        <f t="shared" si="19"/>
        <v>54.233409610983976</v>
      </c>
    </row>
    <row r="554" spans="1:9" ht="12.75">
      <c r="A554" s="76" t="s">
        <v>687</v>
      </c>
      <c r="B554" s="75" t="s">
        <v>408</v>
      </c>
      <c r="C554" s="75" t="s">
        <v>14</v>
      </c>
      <c r="D554" s="75" t="s">
        <v>416</v>
      </c>
      <c r="E554" s="75" t="s">
        <v>174</v>
      </c>
      <c r="F554" s="77">
        <v>43.7</v>
      </c>
      <c r="G554" s="77">
        <v>23.7</v>
      </c>
      <c r="H554" s="79">
        <f t="shared" si="18"/>
        <v>20.000000000000004</v>
      </c>
      <c r="I554" s="45">
        <f t="shared" si="19"/>
        <v>54.233409610983976</v>
      </c>
    </row>
    <row r="555" spans="1:9" ht="25.5">
      <c r="A555" s="76" t="s">
        <v>417</v>
      </c>
      <c r="B555" s="75" t="s">
        <v>408</v>
      </c>
      <c r="C555" s="75" t="s">
        <v>14</v>
      </c>
      <c r="D555" s="75" t="s">
        <v>418</v>
      </c>
      <c r="E555" s="75" t="s">
        <v>142</v>
      </c>
      <c r="F555" s="77">
        <v>48818.5</v>
      </c>
      <c r="G555" s="77">
        <v>36183.5</v>
      </c>
      <c r="H555" s="79">
        <f t="shared" si="18"/>
        <v>12635</v>
      </c>
      <c r="I555" s="45">
        <f t="shared" si="19"/>
        <v>74.11841822260004</v>
      </c>
    </row>
    <row r="556" spans="1:9" ht="25.5">
      <c r="A556" s="76" t="s">
        <v>419</v>
      </c>
      <c r="B556" s="75" t="s">
        <v>408</v>
      </c>
      <c r="C556" s="75" t="s">
        <v>14</v>
      </c>
      <c r="D556" s="75" t="s">
        <v>420</v>
      </c>
      <c r="E556" s="75" t="s">
        <v>142</v>
      </c>
      <c r="F556" s="77">
        <v>48818.5</v>
      </c>
      <c r="G556" s="77">
        <v>36183.5</v>
      </c>
      <c r="H556" s="79">
        <f t="shared" si="18"/>
        <v>12635</v>
      </c>
      <c r="I556" s="45">
        <f t="shared" si="19"/>
        <v>74.11841822260004</v>
      </c>
    </row>
    <row r="557" spans="1:9" ht="25.5">
      <c r="A557" s="76" t="s">
        <v>487</v>
      </c>
      <c r="B557" s="75" t="s">
        <v>408</v>
      </c>
      <c r="C557" s="75" t="s">
        <v>14</v>
      </c>
      <c r="D557" s="75" t="s">
        <v>420</v>
      </c>
      <c r="E557" s="75" t="s">
        <v>9</v>
      </c>
      <c r="F557" s="77">
        <v>48818.5</v>
      </c>
      <c r="G557" s="77">
        <v>36183.5</v>
      </c>
      <c r="H557" s="79">
        <f t="shared" si="18"/>
        <v>12635</v>
      </c>
      <c r="I557" s="45">
        <f t="shared" si="19"/>
        <v>74.11841822260004</v>
      </c>
    </row>
    <row r="558" spans="1:9" ht="25.5">
      <c r="A558" s="76" t="s">
        <v>231</v>
      </c>
      <c r="B558" s="75" t="s">
        <v>408</v>
      </c>
      <c r="C558" s="75" t="s">
        <v>14</v>
      </c>
      <c r="D558" s="75" t="s">
        <v>420</v>
      </c>
      <c r="E558" s="75" t="s">
        <v>10</v>
      </c>
      <c r="F558" s="77">
        <v>48818.5</v>
      </c>
      <c r="G558" s="77">
        <v>36183.5</v>
      </c>
      <c r="H558" s="79">
        <f t="shared" si="18"/>
        <v>12635</v>
      </c>
      <c r="I558" s="45">
        <f t="shared" si="19"/>
        <v>74.11841822260004</v>
      </c>
    </row>
    <row r="559" spans="1:9" ht="12.75">
      <c r="A559" s="76" t="s">
        <v>687</v>
      </c>
      <c r="B559" s="75" t="s">
        <v>408</v>
      </c>
      <c r="C559" s="75" t="s">
        <v>14</v>
      </c>
      <c r="D559" s="75" t="s">
        <v>420</v>
      </c>
      <c r="E559" s="75" t="s">
        <v>174</v>
      </c>
      <c r="F559" s="77">
        <v>48818.5</v>
      </c>
      <c r="G559" s="77">
        <v>36183.5</v>
      </c>
      <c r="H559" s="79">
        <f t="shared" si="18"/>
        <v>12635</v>
      </c>
      <c r="I559" s="45">
        <f t="shared" si="19"/>
        <v>74.11841822260004</v>
      </c>
    </row>
    <row r="560" spans="1:9" ht="12.75">
      <c r="A560" s="76" t="s">
        <v>1021</v>
      </c>
      <c r="B560" s="75" t="s">
        <v>408</v>
      </c>
      <c r="C560" s="75" t="s">
        <v>14</v>
      </c>
      <c r="D560" s="75" t="s">
        <v>953</v>
      </c>
      <c r="E560" s="75" t="s">
        <v>142</v>
      </c>
      <c r="F560" s="77">
        <v>4000</v>
      </c>
      <c r="G560" s="77">
        <v>0</v>
      </c>
      <c r="H560" s="79">
        <f t="shared" si="18"/>
        <v>4000</v>
      </c>
      <c r="I560" s="45">
        <f t="shared" si="19"/>
        <v>0</v>
      </c>
    </row>
    <row r="561" spans="1:9" ht="12.75">
      <c r="A561" s="76" t="s">
        <v>1022</v>
      </c>
      <c r="B561" s="75" t="s">
        <v>408</v>
      </c>
      <c r="C561" s="75" t="s">
        <v>14</v>
      </c>
      <c r="D561" s="75" t="s">
        <v>954</v>
      </c>
      <c r="E561" s="75" t="s">
        <v>142</v>
      </c>
      <c r="F561" s="77">
        <v>4000</v>
      </c>
      <c r="G561" s="77">
        <v>0</v>
      </c>
      <c r="H561" s="79">
        <f t="shared" si="18"/>
        <v>4000</v>
      </c>
      <c r="I561" s="45">
        <f t="shared" si="19"/>
        <v>0</v>
      </c>
    </row>
    <row r="562" spans="1:9" ht="25.5">
      <c r="A562" s="76" t="s">
        <v>487</v>
      </c>
      <c r="B562" s="75" t="s">
        <v>408</v>
      </c>
      <c r="C562" s="75" t="s">
        <v>14</v>
      </c>
      <c r="D562" s="75" t="s">
        <v>954</v>
      </c>
      <c r="E562" s="75" t="s">
        <v>9</v>
      </c>
      <c r="F562" s="77">
        <v>4000</v>
      </c>
      <c r="G562" s="77">
        <v>0</v>
      </c>
      <c r="H562" s="79">
        <f t="shared" si="18"/>
        <v>4000</v>
      </c>
      <c r="I562" s="45">
        <f t="shared" si="19"/>
        <v>0</v>
      </c>
    </row>
    <row r="563" spans="1:9" ht="25.5">
      <c r="A563" s="76" t="s">
        <v>231</v>
      </c>
      <c r="B563" s="75" t="s">
        <v>408</v>
      </c>
      <c r="C563" s="75" t="s">
        <v>14</v>
      </c>
      <c r="D563" s="75" t="s">
        <v>954</v>
      </c>
      <c r="E563" s="75" t="s">
        <v>10</v>
      </c>
      <c r="F563" s="77">
        <v>4000</v>
      </c>
      <c r="G563" s="77">
        <v>0</v>
      </c>
      <c r="H563" s="79">
        <f t="shared" si="18"/>
        <v>4000</v>
      </c>
      <c r="I563" s="45">
        <f t="shared" si="19"/>
        <v>0</v>
      </c>
    </row>
    <row r="564" spans="1:9" ht="12.75">
      <c r="A564" s="76" t="s">
        <v>687</v>
      </c>
      <c r="B564" s="75" t="s">
        <v>408</v>
      </c>
      <c r="C564" s="75" t="s">
        <v>14</v>
      </c>
      <c r="D564" s="75" t="s">
        <v>954</v>
      </c>
      <c r="E564" s="75" t="s">
        <v>174</v>
      </c>
      <c r="F564" s="77">
        <v>4000</v>
      </c>
      <c r="G564" s="77">
        <v>0</v>
      </c>
      <c r="H564" s="79">
        <f t="shared" si="18"/>
        <v>4000</v>
      </c>
      <c r="I564" s="45">
        <f t="shared" si="19"/>
        <v>0</v>
      </c>
    </row>
    <row r="565" spans="1:9" ht="12.75">
      <c r="A565" s="76" t="s">
        <v>865</v>
      </c>
      <c r="B565" s="75" t="s">
        <v>408</v>
      </c>
      <c r="C565" s="75" t="s">
        <v>14</v>
      </c>
      <c r="D565" s="75" t="s">
        <v>866</v>
      </c>
      <c r="E565" s="75" t="s">
        <v>142</v>
      </c>
      <c r="F565" s="77">
        <v>90</v>
      </c>
      <c r="G565" s="77">
        <v>50</v>
      </c>
      <c r="H565" s="79">
        <f t="shared" si="18"/>
        <v>40</v>
      </c>
      <c r="I565" s="45">
        <f t="shared" si="19"/>
        <v>55.55555555555556</v>
      </c>
    </row>
    <row r="566" spans="1:9" ht="12.75">
      <c r="A566" s="76" t="s">
        <v>867</v>
      </c>
      <c r="B566" s="75" t="s">
        <v>408</v>
      </c>
      <c r="C566" s="75" t="s">
        <v>14</v>
      </c>
      <c r="D566" s="75" t="s">
        <v>868</v>
      </c>
      <c r="E566" s="75" t="s">
        <v>142</v>
      </c>
      <c r="F566" s="77">
        <v>90</v>
      </c>
      <c r="G566" s="77">
        <v>50</v>
      </c>
      <c r="H566" s="79">
        <f t="shared" si="18"/>
        <v>40</v>
      </c>
      <c r="I566" s="45">
        <f t="shared" si="19"/>
        <v>55.55555555555556</v>
      </c>
    </row>
    <row r="567" spans="1:9" ht="25.5">
      <c r="A567" s="76" t="s">
        <v>487</v>
      </c>
      <c r="B567" s="75" t="s">
        <v>408</v>
      </c>
      <c r="C567" s="75" t="s">
        <v>14</v>
      </c>
      <c r="D567" s="75" t="s">
        <v>868</v>
      </c>
      <c r="E567" s="75" t="s">
        <v>9</v>
      </c>
      <c r="F567" s="77">
        <v>90</v>
      </c>
      <c r="G567" s="77">
        <v>50</v>
      </c>
      <c r="H567" s="79">
        <f t="shared" si="18"/>
        <v>40</v>
      </c>
      <c r="I567" s="45">
        <f t="shared" si="19"/>
        <v>55.55555555555556</v>
      </c>
    </row>
    <row r="568" spans="1:9" ht="25.5">
      <c r="A568" s="76" t="s">
        <v>231</v>
      </c>
      <c r="B568" s="75" t="s">
        <v>408</v>
      </c>
      <c r="C568" s="75" t="s">
        <v>14</v>
      </c>
      <c r="D568" s="75" t="s">
        <v>868</v>
      </c>
      <c r="E568" s="75" t="s">
        <v>10</v>
      </c>
      <c r="F568" s="77">
        <v>90</v>
      </c>
      <c r="G568" s="77">
        <v>50</v>
      </c>
      <c r="H568" s="79">
        <f t="shared" si="18"/>
        <v>40</v>
      </c>
      <c r="I568" s="45">
        <f t="shared" si="19"/>
        <v>55.55555555555556</v>
      </c>
    </row>
    <row r="569" spans="1:9" ht="12.75">
      <c r="A569" s="76" t="s">
        <v>687</v>
      </c>
      <c r="B569" s="75" t="s">
        <v>408</v>
      </c>
      <c r="C569" s="75" t="s">
        <v>14</v>
      </c>
      <c r="D569" s="75" t="s">
        <v>868</v>
      </c>
      <c r="E569" s="75" t="s">
        <v>174</v>
      </c>
      <c r="F569" s="77">
        <v>90</v>
      </c>
      <c r="G569" s="77">
        <v>50</v>
      </c>
      <c r="H569" s="79">
        <f t="shared" si="18"/>
        <v>40</v>
      </c>
      <c r="I569" s="45">
        <f t="shared" si="19"/>
        <v>55.55555555555556</v>
      </c>
    </row>
    <row r="570" spans="1:9" ht="25.5">
      <c r="A570" s="76" t="s">
        <v>421</v>
      </c>
      <c r="B570" s="75" t="s">
        <v>408</v>
      </c>
      <c r="C570" s="75" t="s">
        <v>14</v>
      </c>
      <c r="D570" s="75" t="s">
        <v>422</v>
      </c>
      <c r="E570" s="75" t="s">
        <v>142</v>
      </c>
      <c r="F570" s="77">
        <v>63822.261</v>
      </c>
      <c r="G570" s="77">
        <v>360.4163</v>
      </c>
      <c r="H570" s="79">
        <f t="shared" si="18"/>
        <v>63461.8447</v>
      </c>
      <c r="I570" s="45">
        <f t="shared" si="19"/>
        <v>0.5647187898905681</v>
      </c>
    </row>
    <row r="571" spans="1:9" ht="12.75">
      <c r="A571" s="76" t="s">
        <v>423</v>
      </c>
      <c r="B571" s="75" t="s">
        <v>408</v>
      </c>
      <c r="C571" s="75" t="s">
        <v>14</v>
      </c>
      <c r="D571" s="75" t="s">
        <v>424</v>
      </c>
      <c r="E571" s="75" t="s">
        <v>142</v>
      </c>
      <c r="F571" s="77">
        <v>70</v>
      </c>
      <c r="G571" s="77">
        <v>70</v>
      </c>
      <c r="H571" s="79">
        <f t="shared" si="18"/>
        <v>0</v>
      </c>
      <c r="I571" s="45">
        <f t="shared" si="19"/>
        <v>100</v>
      </c>
    </row>
    <row r="572" spans="1:9" ht="12.75">
      <c r="A572" s="76" t="s">
        <v>425</v>
      </c>
      <c r="B572" s="75" t="s">
        <v>408</v>
      </c>
      <c r="C572" s="75" t="s">
        <v>14</v>
      </c>
      <c r="D572" s="75" t="s">
        <v>426</v>
      </c>
      <c r="E572" s="75" t="s">
        <v>142</v>
      </c>
      <c r="F572" s="77">
        <v>70</v>
      </c>
      <c r="G572" s="77">
        <v>70</v>
      </c>
      <c r="H572" s="79">
        <f t="shared" si="18"/>
        <v>0</v>
      </c>
      <c r="I572" s="45">
        <f t="shared" si="19"/>
        <v>100</v>
      </c>
    </row>
    <row r="573" spans="1:9" ht="25.5">
      <c r="A573" s="76" t="s">
        <v>487</v>
      </c>
      <c r="B573" s="75" t="s">
        <v>408</v>
      </c>
      <c r="C573" s="75" t="s">
        <v>14</v>
      </c>
      <c r="D573" s="75" t="s">
        <v>426</v>
      </c>
      <c r="E573" s="75" t="s">
        <v>9</v>
      </c>
      <c r="F573" s="77">
        <v>70</v>
      </c>
      <c r="G573" s="77">
        <v>70</v>
      </c>
      <c r="H573" s="79">
        <f t="shared" si="18"/>
        <v>0</v>
      </c>
      <c r="I573" s="45">
        <f t="shared" si="19"/>
        <v>100</v>
      </c>
    </row>
    <row r="574" spans="1:9" ht="25.5">
      <c r="A574" s="76" t="s">
        <v>231</v>
      </c>
      <c r="B574" s="75" t="s">
        <v>408</v>
      </c>
      <c r="C574" s="75" t="s">
        <v>14</v>
      </c>
      <c r="D574" s="75" t="s">
        <v>426</v>
      </c>
      <c r="E574" s="75" t="s">
        <v>10</v>
      </c>
      <c r="F574" s="77">
        <v>70</v>
      </c>
      <c r="G574" s="77">
        <v>70</v>
      </c>
      <c r="H574" s="79">
        <f t="shared" si="18"/>
        <v>0</v>
      </c>
      <c r="I574" s="45">
        <f t="shared" si="19"/>
        <v>100</v>
      </c>
    </row>
    <row r="575" spans="1:9" ht="12.75">
      <c r="A575" s="76" t="s">
        <v>687</v>
      </c>
      <c r="B575" s="75" t="s">
        <v>408</v>
      </c>
      <c r="C575" s="75" t="s">
        <v>14</v>
      </c>
      <c r="D575" s="75" t="s">
        <v>426</v>
      </c>
      <c r="E575" s="75" t="s">
        <v>174</v>
      </c>
      <c r="F575" s="77">
        <v>70</v>
      </c>
      <c r="G575" s="77">
        <v>70</v>
      </c>
      <c r="H575" s="79">
        <f t="shared" si="18"/>
        <v>0</v>
      </c>
      <c r="I575" s="45">
        <f t="shared" si="19"/>
        <v>100</v>
      </c>
    </row>
    <row r="576" spans="1:9" ht="25.5">
      <c r="A576" s="76" t="s">
        <v>427</v>
      </c>
      <c r="B576" s="75" t="s">
        <v>408</v>
      </c>
      <c r="C576" s="75" t="s">
        <v>14</v>
      </c>
      <c r="D576" s="75" t="s">
        <v>428</v>
      </c>
      <c r="E576" s="75" t="s">
        <v>142</v>
      </c>
      <c r="F576" s="77">
        <v>38560.983</v>
      </c>
      <c r="G576" s="77">
        <v>0</v>
      </c>
      <c r="H576" s="79">
        <f t="shared" si="18"/>
        <v>38560.983</v>
      </c>
      <c r="I576" s="45">
        <f t="shared" si="19"/>
        <v>0</v>
      </c>
    </row>
    <row r="577" spans="1:9" ht="38.25">
      <c r="A577" s="76" t="s">
        <v>751</v>
      </c>
      <c r="B577" s="75" t="s">
        <v>408</v>
      </c>
      <c r="C577" s="75" t="s">
        <v>14</v>
      </c>
      <c r="D577" s="75" t="s">
        <v>752</v>
      </c>
      <c r="E577" s="75" t="s">
        <v>142</v>
      </c>
      <c r="F577" s="77">
        <v>21151.705</v>
      </c>
      <c r="G577" s="77">
        <v>0</v>
      </c>
      <c r="H577" s="79">
        <f t="shared" si="18"/>
        <v>21151.705</v>
      </c>
      <c r="I577" s="45">
        <f t="shared" si="19"/>
        <v>0</v>
      </c>
    </row>
    <row r="578" spans="1:9" ht="25.5">
      <c r="A578" s="76" t="s">
        <v>487</v>
      </c>
      <c r="B578" s="75" t="s">
        <v>408</v>
      </c>
      <c r="C578" s="75" t="s">
        <v>14</v>
      </c>
      <c r="D578" s="75" t="s">
        <v>752</v>
      </c>
      <c r="E578" s="75" t="s">
        <v>9</v>
      </c>
      <c r="F578" s="77">
        <v>21151.705</v>
      </c>
      <c r="G578" s="77">
        <v>0</v>
      </c>
      <c r="H578" s="79">
        <f t="shared" si="18"/>
        <v>21151.705</v>
      </c>
      <c r="I578" s="45">
        <f t="shared" si="19"/>
        <v>0</v>
      </c>
    </row>
    <row r="579" spans="1:9" ht="25.5">
      <c r="A579" s="76" t="s">
        <v>231</v>
      </c>
      <c r="B579" s="75" t="s">
        <v>408</v>
      </c>
      <c r="C579" s="75" t="s">
        <v>14</v>
      </c>
      <c r="D579" s="75" t="s">
        <v>752</v>
      </c>
      <c r="E579" s="75" t="s">
        <v>10</v>
      </c>
      <c r="F579" s="77">
        <v>21151.705</v>
      </c>
      <c r="G579" s="77">
        <v>0</v>
      </c>
      <c r="H579" s="79">
        <f t="shared" si="18"/>
        <v>21151.705</v>
      </c>
      <c r="I579" s="45">
        <f t="shared" si="19"/>
        <v>0</v>
      </c>
    </row>
    <row r="580" spans="1:9" ht="12.75">
      <c r="A580" s="76" t="s">
        <v>687</v>
      </c>
      <c r="B580" s="75" t="s">
        <v>408</v>
      </c>
      <c r="C580" s="75" t="s">
        <v>14</v>
      </c>
      <c r="D580" s="75" t="s">
        <v>752</v>
      </c>
      <c r="E580" s="75" t="s">
        <v>174</v>
      </c>
      <c r="F580" s="77">
        <v>21151.705</v>
      </c>
      <c r="G580" s="77">
        <v>0</v>
      </c>
      <c r="H580" s="79">
        <f t="shared" si="18"/>
        <v>21151.705</v>
      </c>
      <c r="I580" s="45">
        <f t="shared" si="19"/>
        <v>0</v>
      </c>
    </row>
    <row r="581" spans="1:9" ht="25.5">
      <c r="A581" s="76" t="s">
        <v>1023</v>
      </c>
      <c r="B581" s="75" t="s">
        <v>408</v>
      </c>
      <c r="C581" s="75" t="s">
        <v>14</v>
      </c>
      <c r="D581" s="75" t="s">
        <v>955</v>
      </c>
      <c r="E581" s="75" t="s">
        <v>142</v>
      </c>
      <c r="F581" s="77">
        <v>7050</v>
      </c>
      <c r="G581" s="77">
        <v>0</v>
      </c>
      <c r="H581" s="79">
        <f t="shared" si="18"/>
        <v>7050</v>
      </c>
      <c r="I581" s="45">
        <f t="shared" si="19"/>
        <v>0</v>
      </c>
    </row>
    <row r="582" spans="1:9" ht="25.5">
      <c r="A582" s="76" t="s">
        <v>487</v>
      </c>
      <c r="B582" s="75" t="s">
        <v>408</v>
      </c>
      <c r="C582" s="75" t="s">
        <v>14</v>
      </c>
      <c r="D582" s="75" t="s">
        <v>955</v>
      </c>
      <c r="E582" s="75" t="s">
        <v>9</v>
      </c>
      <c r="F582" s="77">
        <v>7050</v>
      </c>
      <c r="G582" s="77">
        <v>0</v>
      </c>
      <c r="H582" s="79">
        <f t="shared" si="18"/>
        <v>7050</v>
      </c>
      <c r="I582" s="45">
        <f t="shared" si="19"/>
        <v>0</v>
      </c>
    </row>
    <row r="583" spans="1:9" ht="25.5">
      <c r="A583" s="76" t="s">
        <v>231</v>
      </c>
      <c r="B583" s="75" t="s">
        <v>408</v>
      </c>
      <c r="C583" s="75" t="s">
        <v>14</v>
      </c>
      <c r="D583" s="75" t="s">
        <v>955</v>
      </c>
      <c r="E583" s="75" t="s">
        <v>10</v>
      </c>
      <c r="F583" s="77">
        <v>7050</v>
      </c>
      <c r="G583" s="77">
        <v>0</v>
      </c>
      <c r="H583" s="79">
        <f t="shared" si="18"/>
        <v>7050</v>
      </c>
      <c r="I583" s="45">
        <f t="shared" si="19"/>
        <v>0</v>
      </c>
    </row>
    <row r="584" spans="1:9" ht="12.75">
      <c r="A584" s="76" t="s">
        <v>687</v>
      </c>
      <c r="B584" s="75" t="s">
        <v>408</v>
      </c>
      <c r="C584" s="75" t="s">
        <v>14</v>
      </c>
      <c r="D584" s="75" t="s">
        <v>955</v>
      </c>
      <c r="E584" s="75" t="s">
        <v>174</v>
      </c>
      <c r="F584" s="77">
        <v>7050</v>
      </c>
      <c r="G584" s="77">
        <v>0</v>
      </c>
      <c r="H584" s="79">
        <f t="shared" si="18"/>
        <v>7050</v>
      </c>
      <c r="I584" s="45">
        <f t="shared" si="19"/>
        <v>0</v>
      </c>
    </row>
    <row r="585" spans="1:9" ht="38.25">
      <c r="A585" s="76" t="s">
        <v>753</v>
      </c>
      <c r="B585" s="75" t="s">
        <v>408</v>
      </c>
      <c r="C585" s="75" t="s">
        <v>14</v>
      </c>
      <c r="D585" s="75" t="s">
        <v>754</v>
      </c>
      <c r="E585" s="75" t="s">
        <v>142</v>
      </c>
      <c r="F585" s="77">
        <v>10359.278</v>
      </c>
      <c r="G585" s="77">
        <v>0</v>
      </c>
      <c r="H585" s="79">
        <f t="shared" si="18"/>
        <v>10359.278</v>
      </c>
      <c r="I585" s="45">
        <f t="shared" si="19"/>
        <v>0</v>
      </c>
    </row>
    <row r="586" spans="1:9" ht="25.5">
      <c r="A586" s="76" t="s">
        <v>487</v>
      </c>
      <c r="B586" s="75" t="s">
        <v>408</v>
      </c>
      <c r="C586" s="75" t="s">
        <v>14</v>
      </c>
      <c r="D586" s="75" t="s">
        <v>754</v>
      </c>
      <c r="E586" s="75" t="s">
        <v>9</v>
      </c>
      <c r="F586" s="77">
        <v>10359.278</v>
      </c>
      <c r="G586" s="77">
        <v>0</v>
      </c>
      <c r="H586" s="79">
        <f t="shared" si="18"/>
        <v>10359.278</v>
      </c>
      <c r="I586" s="45">
        <f t="shared" si="19"/>
        <v>0</v>
      </c>
    </row>
    <row r="587" spans="1:9" ht="25.5">
      <c r="A587" s="76" t="s">
        <v>231</v>
      </c>
      <c r="B587" s="75" t="s">
        <v>408</v>
      </c>
      <c r="C587" s="75" t="s">
        <v>14</v>
      </c>
      <c r="D587" s="75" t="s">
        <v>754</v>
      </c>
      <c r="E587" s="75" t="s">
        <v>10</v>
      </c>
      <c r="F587" s="77">
        <v>10359.278</v>
      </c>
      <c r="G587" s="77">
        <v>0</v>
      </c>
      <c r="H587" s="79">
        <f t="shared" si="18"/>
        <v>10359.278</v>
      </c>
      <c r="I587" s="45">
        <f t="shared" si="19"/>
        <v>0</v>
      </c>
    </row>
    <row r="588" spans="1:9" ht="12.75">
      <c r="A588" s="76" t="s">
        <v>687</v>
      </c>
      <c r="B588" s="75" t="s">
        <v>408</v>
      </c>
      <c r="C588" s="75" t="s">
        <v>14</v>
      </c>
      <c r="D588" s="75" t="s">
        <v>754</v>
      </c>
      <c r="E588" s="75" t="s">
        <v>174</v>
      </c>
      <c r="F588" s="77">
        <v>10359.278</v>
      </c>
      <c r="G588" s="77">
        <v>0</v>
      </c>
      <c r="H588" s="79">
        <f t="shared" si="18"/>
        <v>10359.278</v>
      </c>
      <c r="I588" s="45">
        <f t="shared" si="19"/>
        <v>0</v>
      </c>
    </row>
    <row r="589" spans="1:9" ht="12.75">
      <c r="A589" s="76" t="s">
        <v>429</v>
      </c>
      <c r="B589" s="75" t="s">
        <v>408</v>
      </c>
      <c r="C589" s="75" t="s">
        <v>14</v>
      </c>
      <c r="D589" s="75" t="s">
        <v>430</v>
      </c>
      <c r="E589" s="75" t="s">
        <v>142</v>
      </c>
      <c r="F589" s="77">
        <v>162.5</v>
      </c>
      <c r="G589" s="77">
        <v>112.5</v>
      </c>
      <c r="H589" s="79">
        <f t="shared" si="18"/>
        <v>50</v>
      </c>
      <c r="I589" s="45">
        <f t="shared" si="19"/>
        <v>69.23076923076923</v>
      </c>
    </row>
    <row r="590" spans="1:9" ht="12.75">
      <c r="A590" s="76" t="s">
        <v>431</v>
      </c>
      <c r="B590" s="75" t="s">
        <v>408</v>
      </c>
      <c r="C590" s="75" t="s">
        <v>14</v>
      </c>
      <c r="D590" s="75" t="s">
        <v>432</v>
      </c>
      <c r="E590" s="75" t="s">
        <v>142</v>
      </c>
      <c r="F590" s="77">
        <v>162.5</v>
      </c>
      <c r="G590" s="77">
        <v>112.5</v>
      </c>
      <c r="H590" s="79">
        <f t="shared" si="18"/>
        <v>50</v>
      </c>
      <c r="I590" s="45">
        <f t="shared" si="19"/>
        <v>69.23076923076923</v>
      </c>
    </row>
    <row r="591" spans="1:9" ht="25.5">
      <c r="A591" s="76" t="s">
        <v>487</v>
      </c>
      <c r="B591" s="75" t="s">
        <v>408</v>
      </c>
      <c r="C591" s="75" t="s">
        <v>14</v>
      </c>
      <c r="D591" s="75" t="s">
        <v>432</v>
      </c>
      <c r="E591" s="75" t="s">
        <v>9</v>
      </c>
      <c r="F591" s="77">
        <v>162.5</v>
      </c>
      <c r="G591" s="77">
        <v>112.5</v>
      </c>
      <c r="H591" s="79">
        <f t="shared" si="18"/>
        <v>50</v>
      </c>
      <c r="I591" s="45">
        <f t="shared" si="19"/>
        <v>69.23076923076923</v>
      </c>
    </row>
    <row r="592" spans="1:9" ht="25.5">
      <c r="A592" s="76" t="s">
        <v>231</v>
      </c>
      <c r="B592" s="75" t="s">
        <v>408</v>
      </c>
      <c r="C592" s="75" t="s">
        <v>14</v>
      </c>
      <c r="D592" s="75" t="s">
        <v>432</v>
      </c>
      <c r="E592" s="75" t="s">
        <v>10</v>
      </c>
      <c r="F592" s="77">
        <v>162.5</v>
      </c>
      <c r="G592" s="77">
        <v>112.5</v>
      </c>
      <c r="H592" s="79">
        <f t="shared" si="18"/>
        <v>50</v>
      </c>
      <c r="I592" s="45">
        <f t="shared" si="19"/>
        <v>69.23076923076923</v>
      </c>
    </row>
    <row r="593" spans="1:9" ht="12.75">
      <c r="A593" s="76" t="s">
        <v>687</v>
      </c>
      <c r="B593" s="75" t="s">
        <v>408</v>
      </c>
      <c r="C593" s="75" t="s">
        <v>14</v>
      </c>
      <c r="D593" s="75" t="s">
        <v>432</v>
      </c>
      <c r="E593" s="75" t="s">
        <v>174</v>
      </c>
      <c r="F593" s="77">
        <v>162.5</v>
      </c>
      <c r="G593" s="77">
        <v>112.5</v>
      </c>
      <c r="H593" s="79">
        <f t="shared" si="18"/>
        <v>50</v>
      </c>
      <c r="I593" s="45">
        <f t="shared" si="19"/>
        <v>69.23076923076923</v>
      </c>
    </row>
    <row r="594" spans="1:9" ht="12.75">
      <c r="A594" s="76" t="s">
        <v>755</v>
      </c>
      <c r="B594" s="75" t="s">
        <v>408</v>
      </c>
      <c r="C594" s="75" t="s">
        <v>14</v>
      </c>
      <c r="D594" s="75" t="s">
        <v>756</v>
      </c>
      <c r="E594" s="75" t="s">
        <v>142</v>
      </c>
      <c r="F594" s="77">
        <v>23054.9368</v>
      </c>
      <c r="G594" s="77">
        <v>0</v>
      </c>
      <c r="H594" s="79">
        <f t="shared" si="18"/>
        <v>23054.9368</v>
      </c>
      <c r="I594" s="45">
        <f t="shared" si="19"/>
        <v>0</v>
      </c>
    </row>
    <row r="595" spans="1:9" ht="51">
      <c r="A595" s="76" t="s">
        <v>757</v>
      </c>
      <c r="B595" s="75" t="s">
        <v>408</v>
      </c>
      <c r="C595" s="75" t="s">
        <v>14</v>
      </c>
      <c r="D595" s="75" t="s">
        <v>758</v>
      </c>
      <c r="E595" s="75" t="s">
        <v>142</v>
      </c>
      <c r="F595" s="77">
        <v>21902.19</v>
      </c>
      <c r="G595" s="77">
        <v>0</v>
      </c>
      <c r="H595" s="79">
        <f t="shared" si="18"/>
        <v>21902.19</v>
      </c>
      <c r="I595" s="45">
        <f t="shared" si="19"/>
        <v>0</v>
      </c>
    </row>
    <row r="596" spans="1:9" ht="25.5">
      <c r="A596" s="76" t="s">
        <v>487</v>
      </c>
      <c r="B596" s="75" t="s">
        <v>408</v>
      </c>
      <c r="C596" s="75" t="s">
        <v>14</v>
      </c>
      <c r="D596" s="75" t="s">
        <v>758</v>
      </c>
      <c r="E596" s="75" t="s">
        <v>9</v>
      </c>
      <c r="F596" s="77">
        <v>21902.19</v>
      </c>
      <c r="G596" s="77">
        <v>0</v>
      </c>
      <c r="H596" s="79">
        <f t="shared" si="18"/>
        <v>21902.19</v>
      </c>
      <c r="I596" s="45">
        <f t="shared" si="19"/>
        <v>0</v>
      </c>
    </row>
    <row r="597" spans="1:9" ht="25.5">
      <c r="A597" s="76" t="s">
        <v>231</v>
      </c>
      <c r="B597" s="75" t="s">
        <v>408</v>
      </c>
      <c r="C597" s="75" t="s">
        <v>14</v>
      </c>
      <c r="D597" s="75" t="s">
        <v>758</v>
      </c>
      <c r="E597" s="75" t="s">
        <v>10</v>
      </c>
      <c r="F597" s="77">
        <v>21902.19</v>
      </c>
      <c r="G597" s="77">
        <v>0</v>
      </c>
      <c r="H597" s="79">
        <f t="shared" si="18"/>
        <v>21902.19</v>
      </c>
      <c r="I597" s="45">
        <f t="shared" si="19"/>
        <v>0</v>
      </c>
    </row>
    <row r="598" spans="1:9" ht="25.5">
      <c r="A598" s="76" t="s">
        <v>869</v>
      </c>
      <c r="B598" s="75" t="s">
        <v>408</v>
      </c>
      <c r="C598" s="75" t="s">
        <v>14</v>
      </c>
      <c r="D598" s="75" t="s">
        <v>758</v>
      </c>
      <c r="E598" s="75" t="s">
        <v>870</v>
      </c>
      <c r="F598" s="77">
        <v>21902.19</v>
      </c>
      <c r="G598" s="77">
        <v>0</v>
      </c>
      <c r="H598" s="79">
        <f t="shared" si="18"/>
        <v>21902.19</v>
      </c>
      <c r="I598" s="45">
        <f t="shared" si="19"/>
        <v>0</v>
      </c>
    </row>
    <row r="599" spans="1:9" ht="51">
      <c r="A599" s="76" t="s">
        <v>759</v>
      </c>
      <c r="B599" s="75" t="s">
        <v>408</v>
      </c>
      <c r="C599" s="75" t="s">
        <v>14</v>
      </c>
      <c r="D599" s="75" t="s">
        <v>760</v>
      </c>
      <c r="E599" s="75" t="s">
        <v>142</v>
      </c>
      <c r="F599" s="77">
        <v>1152.7468</v>
      </c>
      <c r="G599" s="77">
        <v>0</v>
      </c>
      <c r="H599" s="79">
        <f t="shared" si="18"/>
        <v>1152.7468</v>
      </c>
      <c r="I599" s="45">
        <f t="shared" si="19"/>
        <v>0</v>
      </c>
    </row>
    <row r="600" spans="1:9" ht="25.5">
      <c r="A600" s="76" t="s">
        <v>487</v>
      </c>
      <c r="B600" s="75" t="s">
        <v>408</v>
      </c>
      <c r="C600" s="75" t="s">
        <v>14</v>
      </c>
      <c r="D600" s="75" t="s">
        <v>760</v>
      </c>
      <c r="E600" s="75" t="s">
        <v>9</v>
      </c>
      <c r="F600" s="77">
        <v>1152.7468</v>
      </c>
      <c r="G600" s="77">
        <v>0</v>
      </c>
      <c r="H600" s="79">
        <f t="shared" si="18"/>
        <v>1152.7468</v>
      </c>
      <c r="I600" s="45">
        <f t="shared" si="19"/>
        <v>0</v>
      </c>
    </row>
    <row r="601" spans="1:9" ht="25.5">
      <c r="A601" s="76" t="s">
        <v>231</v>
      </c>
      <c r="B601" s="75" t="s">
        <v>408</v>
      </c>
      <c r="C601" s="75" t="s">
        <v>14</v>
      </c>
      <c r="D601" s="75" t="s">
        <v>760</v>
      </c>
      <c r="E601" s="75" t="s">
        <v>10</v>
      </c>
      <c r="F601" s="77">
        <v>1152.7468</v>
      </c>
      <c r="G601" s="77">
        <v>0</v>
      </c>
      <c r="H601" s="79">
        <f t="shared" si="18"/>
        <v>1152.7468</v>
      </c>
      <c r="I601" s="45">
        <f t="shared" si="19"/>
        <v>0</v>
      </c>
    </row>
    <row r="602" spans="1:9" ht="25.5">
      <c r="A602" s="76" t="s">
        <v>869</v>
      </c>
      <c r="B602" s="75" t="s">
        <v>408</v>
      </c>
      <c r="C602" s="75" t="s">
        <v>14</v>
      </c>
      <c r="D602" s="75" t="s">
        <v>760</v>
      </c>
      <c r="E602" s="75" t="s">
        <v>870</v>
      </c>
      <c r="F602" s="77">
        <v>1152.7468</v>
      </c>
      <c r="G602" s="77">
        <v>0</v>
      </c>
      <c r="H602" s="79">
        <f t="shared" si="18"/>
        <v>1152.7468</v>
      </c>
      <c r="I602" s="45">
        <f t="shared" si="19"/>
        <v>0</v>
      </c>
    </row>
    <row r="603" spans="1:9" ht="25.5">
      <c r="A603" s="76" t="s">
        <v>1024</v>
      </c>
      <c r="B603" s="75" t="s">
        <v>408</v>
      </c>
      <c r="C603" s="75" t="s">
        <v>14</v>
      </c>
      <c r="D603" s="75" t="s">
        <v>761</v>
      </c>
      <c r="E603" s="75" t="s">
        <v>142</v>
      </c>
      <c r="F603" s="77">
        <v>1973.8412</v>
      </c>
      <c r="G603" s="77">
        <v>177.9163</v>
      </c>
      <c r="H603" s="79">
        <f t="shared" si="18"/>
        <v>1795.9249</v>
      </c>
      <c r="I603" s="45">
        <f t="shared" si="19"/>
        <v>9.013708904242144</v>
      </c>
    </row>
    <row r="604" spans="1:9" ht="25.5">
      <c r="A604" s="76" t="s">
        <v>762</v>
      </c>
      <c r="B604" s="75" t="s">
        <v>408</v>
      </c>
      <c r="C604" s="75" t="s">
        <v>14</v>
      </c>
      <c r="D604" s="75" t="s">
        <v>763</v>
      </c>
      <c r="E604" s="75" t="s">
        <v>142</v>
      </c>
      <c r="F604" s="77">
        <v>1773.8412</v>
      </c>
      <c r="G604" s="77">
        <v>177.9163</v>
      </c>
      <c r="H604" s="79">
        <f t="shared" si="18"/>
        <v>1595.9249</v>
      </c>
      <c r="I604" s="45">
        <f t="shared" si="19"/>
        <v>10.030001558200361</v>
      </c>
    </row>
    <row r="605" spans="1:9" ht="25.5">
      <c r="A605" s="76" t="s">
        <v>487</v>
      </c>
      <c r="B605" s="75" t="s">
        <v>408</v>
      </c>
      <c r="C605" s="75" t="s">
        <v>14</v>
      </c>
      <c r="D605" s="75" t="s">
        <v>763</v>
      </c>
      <c r="E605" s="75" t="s">
        <v>9</v>
      </c>
      <c r="F605" s="77">
        <v>1773.8412</v>
      </c>
      <c r="G605" s="77">
        <v>177.9163</v>
      </c>
      <c r="H605" s="79">
        <f aca="true" t="shared" si="20" ref="H605:H668">F605-G605</f>
        <v>1595.9249</v>
      </c>
      <c r="I605" s="45">
        <f aca="true" t="shared" si="21" ref="I605:I668">G605/F605*100</f>
        <v>10.030001558200361</v>
      </c>
    </row>
    <row r="606" spans="1:9" ht="25.5">
      <c r="A606" s="76" t="s">
        <v>231</v>
      </c>
      <c r="B606" s="75" t="s">
        <v>408</v>
      </c>
      <c r="C606" s="75" t="s">
        <v>14</v>
      </c>
      <c r="D606" s="75" t="s">
        <v>763</v>
      </c>
      <c r="E606" s="75" t="s">
        <v>10</v>
      </c>
      <c r="F606" s="77">
        <v>1773.8412</v>
      </c>
      <c r="G606" s="77">
        <v>177.9163</v>
      </c>
      <c r="H606" s="79">
        <f t="shared" si="20"/>
        <v>1595.9249</v>
      </c>
      <c r="I606" s="45">
        <f t="shared" si="21"/>
        <v>10.030001558200361</v>
      </c>
    </row>
    <row r="607" spans="1:9" ht="12.75">
      <c r="A607" s="76" t="s">
        <v>687</v>
      </c>
      <c r="B607" s="75" t="s">
        <v>408</v>
      </c>
      <c r="C607" s="75" t="s">
        <v>14</v>
      </c>
      <c r="D607" s="75" t="s">
        <v>763</v>
      </c>
      <c r="E607" s="75" t="s">
        <v>174</v>
      </c>
      <c r="F607" s="77">
        <v>1773.8412</v>
      </c>
      <c r="G607" s="77">
        <v>177.9163</v>
      </c>
      <c r="H607" s="79">
        <f t="shared" si="20"/>
        <v>1595.9249</v>
      </c>
      <c r="I607" s="45">
        <f t="shared" si="21"/>
        <v>10.030001558200361</v>
      </c>
    </row>
    <row r="608" spans="1:9" ht="25.5">
      <c r="A608" s="76" t="s">
        <v>1025</v>
      </c>
      <c r="B608" s="75" t="s">
        <v>408</v>
      </c>
      <c r="C608" s="75" t="s">
        <v>14</v>
      </c>
      <c r="D608" s="75" t="s">
        <v>956</v>
      </c>
      <c r="E608" s="75" t="s">
        <v>142</v>
      </c>
      <c r="F608" s="77">
        <v>200</v>
      </c>
      <c r="G608" s="77">
        <v>0</v>
      </c>
      <c r="H608" s="79">
        <f t="shared" si="20"/>
        <v>200</v>
      </c>
      <c r="I608" s="45">
        <f t="shared" si="21"/>
        <v>0</v>
      </c>
    </row>
    <row r="609" spans="1:9" ht="25.5">
      <c r="A609" s="76" t="s">
        <v>487</v>
      </c>
      <c r="B609" s="75" t="s">
        <v>408</v>
      </c>
      <c r="C609" s="75" t="s">
        <v>14</v>
      </c>
      <c r="D609" s="75" t="s">
        <v>956</v>
      </c>
      <c r="E609" s="75" t="s">
        <v>9</v>
      </c>
      <c r="F609" s="77">
        <v>200</v>
      </c>
      <c r="G609" s="77">
        <v>0</v>
      </c>
      <c r="H609" s="79">
        <f t="shared" si="20"/>
        <v>200</v>
      </c>
      <c r="I609" s="45">
        <f t="shared" si="21"/>
        <v>0</v>
      </c>
    </row>
    <row r="610" spans="1:9" ht="25.5">
      <c r="A610" s="76" t="s">
        <v>231</v>
      </c>
      <c r="B610" s="75" t="s">
        <v>408</v>
      </c>
      <c r="C610" s="75" t="s">
        <v>14</v>
      </c>
      <c r="D610" s="75" t="s">
        <v>956</v>
      </c>
      <c r="E610" s="75" t="s">
        <v>10</v>
      </c>
      <c r="F610" s="77">
        <v>200</v>
      </c>
      <c r="G610" s="77">
        <v>0</v>
      </c>
      <c r="H610" s="79">
        <f t="shared" si="20"/>
        <v>200</v>
      </c>
      <c r="I610" s="45">
        <f t="shared" si="21"/>
        <v>0</v>
      </c>
    </row>
    <row r="611" spans="1:9" ht="12.75">
      <c r="A611" s="76" t="s">
        <v>687</v>
      </c>
      <c r="B611" s="75" t="s">
        <v>408</v>
      </c>
      <c r="C611" s="75" t="s">
        <v>14</v>
      </c>
      <c r="D611" s="75" t="s">
        <v>956</v>
      </c>
      <c r="E611" s="75" t="s">
        <v>174</v>
      </c>
      <c r="F611" s="77">
        <v>200</v>
      </c>
      <c r="G611" s="77">
        <v>0</v>
      </c>
      <c r="H611" s="79">
        <f t="shared" si="20"/>
        <v>200</v>
      </c>
      <c r="I611" s="45">
        <f t="shared" si="21"/>
        <v>0</v>
      </c>
    </row>
    <row r="612" spans="1:9" ht="25.5">
      <c r="A612" s="76" t="s">
        <v>693</v>
      </c>
      <c r="B612" s="75" t="s">
        <v>408</v>
      </c>
      <c r="C612" s="75" t="s">
        <v>14</v>
      </c>
      <c r="D612" s="75" t="s">
        <v>694</v>
      </c>
      <c r="E612" s="75" t="s">
        <v>142</v>
      </c>
      <c r="F612" s="77">
        <v>2200</v>
      </c>
      <c r="G612" s="77">
        <v>0</v>
      </c>
      <c r="H612" s="79">
        <f t="shared" si="20"/>
        <v>2200</v>
      </c>
      <c r="I612" s="45">
        <f t="shared" si="21"/>
        <v>0</v>
      </c>
    </row>
    <row r="613" spans="1:9" ht="38.25">
      <c r="A613" s="76" t="s">
        <v>1026</v>
      </c>
      <c r="B613" s="75" t="s">
        <v>408</v>
      </c>
      <c r="C613" s="75" t="s">
        <v>14</v>
      </c>
      <c r="D613" s="75" t="s">
        <v>957</v>
      </c>
      <c r="E613" s="75" t="s">
        <v>142</v>
      </c>
      <c r="F613" s="77">
        <v>2200</v>
      </c>
      <c r="G613" s="77">
        <v>0</v>
      </c>
      <c r="H613" s="79">
        <f t="shared" si="20"/>
        <v>2200</v>
      </c>
      <c r="I613" s="45">
        <f t="shared" si="21"/>
        <v>0</v>
      </c>
    </row>
    <row r="614" spans="1:9" ht="12.75">
      <c r="A614" s="76" t="s">
        <v>1027</v>
      </c>
      <c r="B614" s="75" t="s">
        <v>408</v>
      </c>
      <c r="C614" s="75" t="s">
        <v>14</v>
      </c>
      <c r="D614" s="75" t="s">
        <v>958</v>
      </c>
      <c r="E614" s="75" t="s">
        <v>142</v>
      </c>
      <c r="F614" s="77">
        <v>2200</v>
      </c>
      <c r="G614" s="77">
        <v>0</v>
      </c>
      <c r="H614" s="79">
        <f t="shared" si="20"/>
        <v>2200</v>
      </c>
      <c r="I614" s="45">
        <f t="shared" si="21"/>
        <v>0</v>
      </c>
    </row>
    <row r="615" spans="1:9" ht="25.5">
      <c r="A615" s="76" t="s">
        <v>487</v>
      </c>
      <c r="B615" s="75" t="s">
        <v>408</v>
      </c>
      <c r="C615" s="75" t="s">
        <v>14</v>
      </c>
      <c r="D615" s="75" t="s">
        <v>958</v>
      </c>
      <c r="E615" s="75" t="s">
        <v>9</v>
      </c>
      <c r="F615" s="77">
        <v>2200</v>
      </c>
      <c r="G615" s="77">
        <v>0</v>
      </c>
      <c r="H615" s="79">
        <f t="shared" si="20"/>
        <v>2200</v>
      </c>
      <c r="I615" s="45">
        <f t="shared" si="21"/>
        <v>0</v>
      </c>
    </row>
    <row r="616" spans="1:9" ht="25.5">
      <c r="A616" s="76" t="s">
        <v>231</v>
      </c>
      <c r="B616" s="75" t="s">
        <v>408</v>
      </c>
      <c r="C616" s="75" t="s">
        <v>14</v>
      </c>
      <c r="D616" s="75" t="s">
        <v>958</v>
      </c>
      <c r="E616" s="75" t="s">
        <v>10</v>
      </c>
      <c r="F616" s="77">
        <v>2200</v>
      </c>
      <c r="G616" s="77">
        <v>0</v>
      </c>
      <c r="H616" s="79">
        <f t="shared" si="20"/>
        <v>2200</v>
      </c>
      <c r="I616" s="45">
        <f t="shared" si="21"/>
        <v>0</v>
      </c>
    </row>
    <row r="617" spans="1:9" ht="12.75">
      <c r="A617" s="76" t="s">
        <v>687</v>
      </c>
      <c r="B617" s="75" t="s">
        <v>408</v>
      </c>
      <c r="C617" s="75" t="s">
        <v>14</v>
      </c>
      <c r="D617" s="75" t="s">
        <v>958</v>
      </c>
      <c r="E617" s="75" t="s">
        <v>174</v>
      </c>
      <c r="F617" s="77">
        <v>2200</v>
      </c>
      <c r="G617" s="77">
        <v>0</v>
      </c>
      <c r="H617" s="79">
        <f t="shared" si="20"/>
        <v>2200</v>
      </c>
      <c r="I617" s="45">
        <f t="shared" si="21"/>
        <v>0</v>
      </c>
    </row>
    <row r="618" spans="1:9" ht="12.75">
      <c r="A618" s="76" t="s">
        <v>68</v>
      </c>
      <c r="B618" s="75" t="s">
        <v>408</v>
      </c>
      <c r="C618" s="75" t="s">
        <v>149</v>
      </c>
      <c r="D618" s="75" t="s">
        <v>215</v>
      </c>
      <c r="E618" s="75" t="s">
        <v>142</v>
      </c>
      <c r="F618" s="77">
        <v>61587.1378</v>
      </c>
      <c r="G618" s="77">
        <v>37773.0364</v>
      </c>
      <c r="H618" s="79">
        <f t="shared" si="20"/>
        <v>23814.1014</v>
      </c>
      <c r="I618" s="45">
        <f t="shared" si="21"/>
        <v>61.33267066682875</v>
      </c>
    </row>
    <row r="619" spans="1:9" ht="12.75">
      <c r="A619" s="76" t="s">
        <v>69</v>
      </c>
      <c r="B619" s="75" t="s">
        <v>408</v>
      </c>
      <c r="C619" s="75" t="s">
        <v>150</v>
      </c>
      <c r="D619" s="75" t="s">
        <v>215</v>
      </c>
      <c r="E619" s="75" t="s">
        <v>142</v>
      </c>
      <c r="F619" s="77">
        <v>100</v>
      </c>
      <c r="G619" s="77">
        <v>99</v>
      </c>
      <c r="H619" s="79">
        <f t="shared" si="20"/>
        <v>1</v>
      </c>
      <c r="I619" s="45">
        <f t="shared" si="21"/>
        <v>99</v>
      </c>
    </row>
    <row r="620" spans="1:9" ht="25.5">
      <c r="A620" s="76" t="s">
        <v>330</v>
      </c>
      <c r="B620" s="75" t="s">
        <v>408</v>
      </c>
      <c r="C620" s="75" t="s">
        <v>150</v>
      </c>
      <c r="D620" s="75" t="s">
        <v>331</v>
      </c>
      <c r="E620" s="75" t="s">
        <v>142</v>
      </c>
      <c r="F620" s="77">
        <v>100</v>
      </c>
      <c r="G620" s="77">
        <v>99</v>
      </c>
      <c r="H620" s="79">
        <f t="shared" si="20"/>
        <v>1</v>
      </c>
      <c r="I620" s="45">
        <f t="shared" si="21"/>
        <v>99</v>
      </c>
    </row>
    <row r="621" spans="1:9" ht="25.5">
      <c r="A621" s="76" t="s">
        <v>476</v>
      </c>
      <c r="B621" s="75" t="s">
        <v>408</v>
      </c>
      <c r="C621" s="75" t="s">
        <v>150</v>
      </c>
      <c r="D621" s="75" t="s">
        <v>477</v>
      </c>
      <c r="E621" s="75" t="s">
        <v>142</v>
      </c>
      <c r="F621" s="77">
        <v>100</v>
      </c>
      <c r="G621" s="77">
        <v>99</v>
      </c>
      <c r="H621" s="79">
        <f t="shared" si="20"/>
        <v>1</v>
      </c>
      <c r="I621" s="45">
        <f t="shared" si="21"/>
        <v>99</v>
      </c>
    </row>
    <row r="622" spans="1:9" ht="25.5">
      <c r="A622" s="76" t="s">
        <v>478</v>
      </c>
      <c r="B622" s="75" t="s">
        <v>408</v>
      </c>
      <c r="C622" s="75" t="s">
        <v>150</v>
      </c>
      <c r="D622" s="75" t="s">
        <v>479</v>
      </c>
      <c r="E622" s="75" t="s">
        <v>142</v>
      </c>
      <c r="F622" s="77">
        <v>100</v>
      </c>
      <c r="G622" s="77">
        <v>99</v>
      </c>
      <c r="H622" s="79">
        <f t="shared" si="20"/>
        <v>1</v>
      </c>
      <c r="I622" s="45">
        <f t="shared" si="21"/>
        <v>99</v>
      </c>
    </row>
    <row r="623" spans="1:9" ht="25.5">
      <c r="A623" s="76" t="s">
        <v>480</v>
      </c>
      <c r="B623" s="75" t="s">
        <v>408</v>
      </c>
      <c r="C623" s="75" t="s">
        <v>150</v>
      </c>
      <c r="D623" s="75" t="s">
        <v>481</v>
      </c>
      <c r="E623" s="75" t="s">
        <v>142</v>
      </c>
      <c r="F623" s="77">
        <v>100</v>
      </c>
      <c r="G623" s="77">
        <v>99</v>
      </c>
      <c r="H623" s="79">
        <f t="shared" si="20"/>
        <v>1</v>
      </c>
      <c r="I623" s="45">
        <f t="shared" si="21"/>
        <v>99</v>
      </c>
    </row>
    <row r="624" spans="1:9" ht="25.5">
      <c r="A624" s="76" t="s">
        <v>487</v>
      </c>
      <c r="B624" s="75" t="s">
        <v>408</v>
      </c>
      <c r="C624" s="75" t="s">
        <v>150</v>
      </c>
      <c r="D624" s="75" t="s">
        <v>481</v>
      </c>
      <c r="E624" s="75" t="s">
        <v>9</v>
      </c>
      <c r="F624" s="77">
        <v>100</v>
      </c>
      <c r="G624" s="77">
        <v>99</v>
      </c>
      <c r="H624" s="79">
        <f t="shared" si="20"/>
        <v>1</v>
      </c>
      <c r="I624" s="45">
        <f t="shared" si="21"/>
        <v>99</v>
      </c>
    </row>
    <row r="625" spans="1:9" ht="25.5">
      <c r="A625" s="76" t="s">
        <v>231</v>
      </c>
      <c r="B625" s="75" t="s">
        <v>408</v>
      </c>
      <c r="C625" s="75" t="s">
        <v>150</v>
      </c>
      <c r="D625" s="75" t="s">
        <v>481</v>
      </c>
      <c r="E625" s="75" t="s">
        <v>10</v>
      </c>
      <c r="F625" s="77">
        <v>100</v>
      </c>
      <c r="G625" s="77">
        <v>99</v>
      </c>
      <c r="H625" s="79">
        <f t="shared" si="20"/>
        <v>1</v>
      </c>
      <c r="I625" s="45">
        <f t="shared" si="21"/>
        <v>99</v>
      </c>
    </row>
    <row r="626" spans="1:9" ht="12.75">
      <c r="A626" s="76" t="s">
        <v>687</v>
      </c>
      <c r="B626" s="75" t="s">
        <v>408</v>
      </c>
      <c r="C626" s="75" t="s">
        <v>150</v>
      </c>
      <c r="D626" s="75" t="s">
        <v>481</v>
      </c>
      <c r="E626" s="75" t="s">
        <v>174</v>
      </c>
      <c r="F626" s="77">
        <v>100</v>
      </c>
      <c r="G626" s="77">
        <v>99</v>
      </c>
      <c r="H626" s="79">
        <f t="shared" si="20"/>
        <v>1</v>
      </c>
      <c r="I626" s="45">
        <f t="shared" si="21"/>
        <v>99</v>
      </c>
    </row>
    <row r="627" spans="1:9" ht="12.75">
      <c r="A627" s="76" t="s">
        <v>96</v>
      </c>
      <c r="B627" s="75" t="s">
        <v>408</v>
      </c>
      <c r="C627" s="75" t="s">
        <v>151</v>
      </c>
      <c r="D627" s="75" t="s">
        <v>215</v>
      </c>
      <c r="E627" s="75" t="s">
        <v>142</v>
      </c>
      <c r="F627" s="77">
        <v>668.9513</v>
      </c>
      <c r="G627" s="77">
        <v>93.9978</v>
      </c>
      <c r="H627" s="79">
        <f t="shared" si="20"/>
        <v>574.9535</v>
      </c>
      <c r="I627" s="45">
        <f t="shared" si="21"/>
        <v>14.051516156706775</v>
      </c>
    </row>
    <row r="628" spans="1:9" ht="38.25">
      <c r="A628" s="76" t="s">
        <v>296</v>
      </c>
      <c r="B628" s="75" t="s">
        <v>408</v>
      </c>
      <c r="C628" s="75" t="s">
        <v>151</v>
      </c>
      <c r="D628" s="75" t="s">
        <v>297</v>
      </c>
      <c r="E628" s="75" t="s">
        <v>142</v>
      </c>
      <c r="F628" s="77">
        <v>100</v>
      </c>
      <c r="G628" s="77">
        <v>73.9978</v>
      </c>
      <c r="H628" s="79">
        <f t="shared" si="20"/>
        <v>26.002200000000002</v>
      </c>
      <c r="I628" s="45">
        <f t="shared" si="21"/>
        <v>73.9978</v>
      </c>
    </row>
    <row r="629" spans="1:9" ht="25.5">
      <c r="A629" s="76" t="s">
        <v>327</v>
      </c>
      <c r="B629" s="75" t="s">
        <v>408</v>
      </c>
      <c r="C629" s="75" t="s">
        <v>151</v>
      </c>
      <c r="D629" s="75" t="s">
        <v>328</v>
      </c>
      <c r="E629" s="75" t="s">
        <v>142</v>
      </c>
      <c r="F629" s="77">
        <v>100</v>
      </c>
      <c r="G629" s="77">
        <v>73.9978</v>
      </c>
      <c r="H629" s="79">
        <f t="shared" si="20"/>
        <v>26.002200000000002</v>
      </c>
      <c r="I629" s="45">
        <f t="shared" si="21"/>
        <v>73.9978</v>
      </c>
    </row>
    <row r="630" spans="1:9" ht="12.75">
      <c r="A630" s="76" t="s">
        <v>871</v>
      </c>
      <c r="B630" s="75" t="s">
        <v>408</v>
      </c>
      <c r="C630" s="75" t="s">
        <v>151</v>
      </c>
      <c r="D630" s="75" t="s">
        <v>872</v>
      </c>
      <c r="E630" s="75" t="s">
        <v>142</v>
      </c>
      <c r="F630" s="77">
        <v>100</v>
      </c>
      <c r="G630" s="77">
        <v>73.9978</v>
      </c>
      <c r="H630" s="79">
        <f t="shared" si="20"/>
        <v>26.002200000000002</v>
      </c>
      <c r="I630" s="45">
        <f t="shared" si="21"/>
        <v>73.9978</v>
      </c>
    </row>
    <row r="631" spans="1:9" ht="12.75">
      <c r="A631" s="76" t="s">
        <v>873</v>
      </c>
      <c r="B631" s="75" t="s">
        <v>408</v>
      </c>
      <c r="C631" s="75" t="s">
        <v>151</v>
      </c>
      <c r="D631" s="75" t="s">
        <v>874</v>
      </c>
      <c r="E631" s="75" t="s">
        <v>142</v>
      </c>
      <c r="F631" s="77">
        <v>100</v>
      </c>
      <c r="G631" s="77">
        <v>73.9978</v>
      </c>
      <c r="H631" s="79">
        <f t="shared" si="20"/>
        <v>26.002200000000002</v>
      </c>
      <c r="I631" s="45">
        <f t="shared" si="21"/>
        <v>73.9978</v>
      </c>
    </row>
    <row r="632" spans="1:9" ht="25.5">
      <c r="A632" s="76" t="s">
        <v>487</v>
      </c>
      <c r="B632" s="75" t="s">
        <v>408</v>
      </c>
      <c r="C632" s="75" t="s">
        <v>151</v>
      </c>
      <c r="D632" s="75" t="s">
        <v>874</v>
      </c>
      <c r="E632" s="75" t="s">
        <v>9</v>
      </c>
      <c r="F632" s="77">
        <v>100</v>
      </c>
      <c r="G632" s="77">
        <v>73.9978</v>
      </c>
      <c r="H632" s="79">
        <f t="shared" si="20"/>
        <v>26.002200000000002</v>
      </c>
      <c r="I632" s="45">
        <f t="shared" si="21"/>
        <v>73.9978</v>
      </c>
    </row>
    <row r="633" spans="1:9" ht="25.5">
      <c r="A633" s="76" t="s">
        <v>231</v>
      </c>
      <c r="B633" s="75" t="s">
        <v>408</v>
      </c>
      <c r="C633" s="75" t="s">
        <v>151</v>
      </c>
      <c r="D633" s="75" t="s">
        <v>874</v>
      </c>
      <c r="E633" s="75" t="s">
        <v>10</v>
      </c>
      <c r="F633" s="77">
        <v>100</v>
      </c>
      <c r="G633" s="77">
        <v>73.9978</v>
      </c>
      <c r="H633" s="79">
        <f t="shared" si="20"/>
        <v>26.002200000000002</v>
      </c>
      <c r="I633" s="45">
        <f t="shared" si="21"/>
        <v>73.9978</v>
      </c>
    </row>
    <row r="634" spans="1:9" ht="12.75">
      <c r="A634" s="76" t="s">
        <v>687</v>
      </c>
      <c r="B634" s="75" t="s">
        <v>408</v>
      </c>
      <c r="C634" s="75" t="s">
        <v>151</v>
      </c>
      <c r="D634" s="75" t="s">
        <v>874</v>
      </c>
      <c r="E634" s="75" t="s">
        <v>174</v>
      </c>
      <c r="F634" s="77">
        <v>100</v>
      </c>
      <c r="G634" s="77">
        <v>73.9978</v>
      </c>
      <c r="H634" s="79">
        <f t="shared" si="20"/>
        <v>26.002200000000002</v>
      </c>
      <c r="I634" s="45">
        <f t="shared" si="21"/>
        <v>73.9978</v>
      </c>
    </row>
    <row r="635" spans="1:9" ht="25.5">
      <c r="A635" s="76" t="s">
        <v>330</v>
      </c>
      <c r="B635" s="75" t="s">
        <v>408</v>
      </c>
      <c r="C635" s="75" t="s">
        <v>151</v>
      </c>
      <c r="D635" s="75" t="s">
        <v>331</v>
      </c>
      <c r="E635" s="75" t="s">
        <v>142</v>
      </c>
      <c r="F635" s="77">
        <v>568.9513</v>
      </c>
      <c r="G635" s="77">
        <v>20</v>
      </c>
      <c r="H635" s="79">
        <f t="shared" si="20"/>
        <v>548.9513</v>
      </c>
      <c r="I635" s="45">
        <f t="shared" si="21"/>
        <v>3.515239353526392</v>
      </c>
    </row>
    <row r="636" spans="1:9" ht="38.25">
      <c r="A636" s="76" t="s">
        <v>332</v>
      </c>
      <c r="B636" s="75" t="s">
        <v>408</v>
      </c>
      <c r="C636" s="75" t="s">
        <v>151</v>
      </c>
      <c r="D636" s="75" t="s">
        <v>333</v>
      </c>
      <c r="E636" s="75" t="s">
        <v>142</v>
      </c>
      <c r="F636" s="77">
        <v>568.9513</v>
      </c>
      <c r="G636" s="77">
        <v>20</v>
      </c>
      <c r="H636" s="79">
        <f t="shared" si="20"/>
        <v>548.9513</v>
      </c>
      <c r="I636" s="45">
        <f t="shared" si="21"/>
        <v>3.515239353526392</v>
      </c>
    </row>
    <row r="637" spans="1:9" ht="25.5">
      <c r="A637" s="76" t="s">
        <v>334</v>
      </c>
      <c r="B637" s="75" t="s">
        <v>408</v>
      </c>
      <c r="C637" s="75" t="s">
        <v>151</v>
      </c>
      <c r="D637" s="75" t="s">
        <v>335</v>
      </c>
      <c r="E637" s="75" t="s">
        <v>142</v>
      </c>
      <c r="F637" s="77">
        <v>568.9513</v>
      </c>
      <c r="G637" s="77">
        <v>20</v>
      </c>
      <c r="H637" s="79">
        <f t="shared" si="20"/>
        <v>548.9513</v>
      </c>
      <c r="I637" s="45">
        <f t="shared" si="21"/>
        <v>3.515239353526392</v>
      </c>
    </row>
    <row r="638" spans="1:9" ht="38.25">
      <c r="A638" s="76" t="s">
        <v>650</v>
      </c>
      <c r="B638" s="75" t="s">
        <v>408</v>
      </c>
      <c r="C638" s="75" t="s">
        <v>151</v>
      </c>
      <c r="D638" s="75" t="s">
        <v>651</v>
      </c>
      <c r="E638" s="75" t="s">
        <v>142</v>
      </c>
      <c r="F638" s="77">
        <v>521.6463</v>
      </c>
      <c r="G638" s="77">
        <v>0</v>
      </c>
      <c r="H638" s="79">
        <f t="shared" si="20"/>
        <v>521.6463</v>
      </c>
      <c r="I638" s="45">
        <f t="shared" si="21"/>
        <v>0</v>
      </c>
    </row>
    <row r="639" spans="1:9" ht="25.5">
      <c r="A639" s="76" t="s">
        <v>487</v>
      </c>
      <c r="B639" s="75" t="s">
        <v>408</v>
      </c>
      <c r="C639" s="75" t="s">
        <v>151</v>
      </c>
      <c r="D639" s="75" t="s">
        <v>651</v>
      </c>
      <c r="E639" s="75" t="s">
        <v>9</v>
      </c>
      <c r="F639" s="77">
        <v>521.6463</v>
      </c>
      <c r="G639" s="77">
        <v>0</v>
      </c>
      <c r="H639" s="79">
        <f t="shared" si="20"/>
        <v>521.6463</v>
      </c>
      <c r="I639" s="45">
        <f t="shared" si="21"/>
        <v>0</v>
      </c>
    </row>
    <row r="640" spans="1:9" ht="25.5">
      <c r="A640" s="76" t="s">
        <v>231</v>
      </c>
      <c r="B640" s="75" t="s">
        <v>408</v>
      </c>
      <c r="C640" s="75" t="s">
        <v>151</v>
      </c>
      <c r="D640" s="75" t="s">
        <v>651</v>
      </c>
      <c r="E640" s="75" t="s">
        <v>10</v>
      </c>
      <c r="F640" s="77">
        <v>521.6463</v>
      </c>
      <c r="G640" s="77">
        <v>0</v>
      </c>
      <c r="H640" s="79">
        <f t="shared" si="20"/>
        <v>521.6463</v>
      </c>
      <c r="I640" s="45">
        <f t="shared" si="21"/>
        <v>0</v>
      </c>
    </row>
    <row r="641" spans="1:9" ht="12.75">
      <c r="A641" s="76" t="s">
        <v>687</v>
      </c>
      <c r="B641" s="75" t="s">
        <v>408</v>
      </c>
      <c r="C641" s="75" t="s">
        <v>151</v>
      </c>
      <c r="D641" s="75" t="s">
        <v>651</v>
      </c>
      <c r="E641" s="75" t="s">
        <v>174</v>
      </c>
      <c r="F641" s="77">
        <v>521.6463</v>
      </c>
      <c r="G641" s="77">
        <v>0</v>
      </c>
      <c r="H641" s="79">
        <f t="shared" si="20"/>
        <v>521.6463</v>
      </c>
      <c r="I641" s="45">
        <f t="shared" si="21"/>
        <v>0</v>
      </c>
    </row>
    <row r="642" spans="1:9" ht="25.5">
      <c r="A642" s="76" t="s">
        <v>875</v>
      </c>
      <c r="B642" s="75" t="s">
        <v>408</v>
      </c>
      <c r="C642" s="75" t="s">
        <v>151</v>
      </c>
      <c r="D642" s="75" t="s">
        <v>876</v>
      </c>
      <c r="E642" s="75" t="s">
        <v>142</v>
      </c>
      <c r="F642" s="77">
        <v>20</v>
      </c>
      <c r="G642" s="77">
        <v>20</v>
      </c>
      <c r="H642" s="79">
        <f t="shared" si="20"/>
        <v>0</v>
      </c>
      <c r="I642" s="45">
        <f t="shared" si="21"/>
        <v>100</v>
      </c>
    </row>
    <row r="643" spans="1:9" ht="25.5">
      <c r="A643" s="76" t="s">
        <v>487</v>
      </c>
      <c r="B643" s="75" t="s">
        <v>408</v>
      </c>
      <c r="C643" s="75" t="s">
        <v>151</v>
      </c>
      <c r="D643" s="75" t="s">
        <v>876</v>
      </c>
      <c r="E643" s="75" t="s">
        <v>9</v>
      </c>
      <c r="F643" s="77">
        <v>20</v>
      </c>
      <c r="G643" s="77">
        <v>20</v>
      </c>
      <c r="H643" s="79">
        <f t="shared" si="20"/>
        <v>0</v>
      </c>
      <c r="I643" s="45">
        <f t="shared" si="21"/>
        <v>100</v>
      </c>
    </row>
    <row r="644" spans="1:9" ht="25.5">
      <c r="A644" s="76" t="s">
        <v>231</v>
      </c>
      <c r="B644" s="75" t="s">
        <v>408</v>
      </c>
      <c r="C644" s="75" t="s">
        <v>151</v>
      </c>
      <c r="D644" s="75" t="s">
        <v>876</v>
      </c>
      <c r="E644" s="75" t="s">
        <v>10</v>
      </c>
      <c r="F644" s="77">
        <v>20</v>
      </c>
      <c r="G644" s="77">
        <v>20</v>
      </c>
      <c r="H644" s="79">
        <f t="shared" si="20"/>
        <v>0</v>
      </c>
      <c r="I644" s="45">
        <f t="shared" si="21"/>
        <v>100</v>
      </c>
    </row>
    <row r="645" spans="1:9" ht="12.75">
      <c r="A645" s="76" t="s">
        <v>687</v>
      </c>
      <c r="B645" s="75" t="s">
        <v>408</v>
      </c>
      <c r="C645" s="75" t="s">
        <v>151</v>
      </c>
      <c r="D645" s="75" t="s">
        <v>876</v>
      </c>
      <c r="E645" s="75" t="s">
        <v>174</v>
      </c>
      <c r="F645" s="77">
        <v>20</v>
      </c>
      <c r="G645" s="77">
        <v>20</v>
      </c>
      <c r="H645" s="79">
        <f t="shared" si="20"/>
        <v>0</v>
      </c>
      <c r="I645" s="45">
        <f t="shared" si="21"/>
        <v>100</v>
      </c>
    </row>
    <row r="646" spans="1:9" ht="38.25">
      <c r="A646" s="76" t="s">
        <v>652</v>
      </c>
      <c r="B646" s="75" t="s">
        <v>408</v>
      </c>
      <c r="C646" s="75" t="s">
        <v>151</v>
      </c>
      <c r="D646" s="75" t="s">
        <v>653</v>
      </c>
      <c r="E646" s="75" t="s">
        <v>142</v>
      </c>
      <c r="F646" s="77">
        <v>27.305</v>
      </c>
      <c r="G646" s="77">
        <v>0</v>
      </c>
      <c r="H646" s="79">
        <f t="shared" si="20"/>
        <v>27.305</v>
      </c>
      <c r="I646" s="45">
        <f t="shared" si="21"/>
        <v>0</v>
      </c>
    </row>
    <row r="647" spans="1:9" ht="25.5">
      <c r="A647" s="76" t="s">
        <v>487</v>
      </c>
      <c r="B647" s="75" t="s">
        <v>408</v>
      </c>
      <c r="C647" s="75" t="s">
        <v>151</v>
      </c>
      <c r="D647" s="75" t="s">
        <v>653</v>
      </c>
      <c r="E647" s="75" t="s">
        <v>9</v>
      </c>
      <c r="F647" s="77">
        <v>27.305</v>
      </c>
      <c r="G647" s="77">
        <v>0</v>
      </c>
      <c r="H647" s="79">
        <f t="shared" si="20"/>
        <v>27.305</v>
      </c>
      <c r="I647" s="45">
        <f t="shared" si="21"/>
        <v>0</v>
      </c>
    </row>
    <row r="648" spans="1:9" ht="25.5">
      <c r="A648" s="76" t="s">
        <v>231</v>
      </c>
      <c r="B648" s="75" t="s">
        <v>408</v>
      </c>
      <c r="C648" s="75" t="s">
        <v>151</v>
      </c>
      <c r="D648" s="75" t="s">
        <v>653</v>
      </c>
      <c r="E648" s="75" t="s">
        <v>10</v>
      </c>
      <c r="F648" s="77">
        <v>27.305</v>
      </c>
      <c r="G648" s="77">
        <v>0</v>
      </c>
      <c r="H648" s="79">
        <f t="shared" si="20"/>
        <v>27.305</v>
      </c>
      <c r="I648" s="45">
        <f t="shared" si="21"/>
        <v>0</v>
      </c>
    </row>
    <row r="649" spans="1:9" ht="12.75">
      <c r="A649" s="76" t="s">
        <v>687</v>
      </c>
      <c r="B649" s="75" t="s">
        <v>408</v>
      </c>
      <c r="C649" s="75" t="s">
        <v>151</v>
      </c>
      <c r="D649" s="75" t="s">
        <v>653</v>
      </c>
      <c r="E649" s="75" t="s">
        <v>174</v>
      </c>
      <c r="F649" s="77">
        <v>27.305</v>
      </c>
      <c r="G649" s="77">
        <v>0</v>
      </c>
      <c r="H649" s="79">
        <f t="shared" si="20"/>
        <v>27.305</v>
      </c>
      <c r="I649" s="45">
        <f t="shared" si="21"/>
        <v>0</v>
      </c>
    </row>
    <row r="650" spans="1:9" ht="12.75">
      <c r="A650" s="76" t="s">
        <v>32</v>
      </c>
      <c r="B650" s="75" t="s">
        <v>408</v>
      </c>
      <c r="C650" s="75" t="s">
        <v>31</v>
      </c>
      <c r="D650" s="75" t="s">
        <v>215</v>
      </c>
      <c r="E650" s="75" t="s">
        <v>142</v>
      </c>
      <c r="F650" s="77">
        <v>43775.8212</v>
      </c>
      <c r="G650" s="77">
        <v>26360.1889</v>
      </c>
      <c r="H650" s="79">
        <f t="shared" si="20"/>
        <v>17415.632299999997</v>
      </c>
      <c r="I650" s="45">
        <f t="shared" si="21"/>
        <v>60.21632073917553</v>
      </c>
    </row>
    <row r="651" spans="1:9" ht="38.25">
      <c r="A651" s="76" t="s">
        <v>296</v>
      </c>
      <c r="B651" s="75" t="s">
        <v>408</v>
      </c>
      <c r="C651" s="75" t="s">
        <v>31</v>
      </c>
      <c r="D651" s="75" t="s">
        <v>297</v>
      </c>
      <c r="E651" s="75" t="s">
        <v>142</v>
      </c>
      <c r="F651" s="77">
        <v>28310.6957</v>
      </c>
      <c r="G651" s="77">
        <v>10906.3454</v>
      </c>
      <c r="H651" s="79">
        <f t="shared" si="20"/>
        <v>17404.3503</v>
      </c>
      <c r="I651" s="45">
        <f t="shared" si="21"/>
        <v>38.523763299818874</v>
      </c>
    </row>
    <row r="652" spans="1:9" ht="25.5">
      <c r="A652" s="76" t="s">
        <v>298</v>
      </c>
      <c r="B652" s="75" t="s">
        <v>408</v>
      </c>
      <c r="C652" s="75" t="s">
        <v>31</v>
      </c>
      <c r="D652" s="75" t="s">
        <v>299</v>
      </c>
      <c r="E652" s="75" t="s">
        <v>142</v>
      </c>
      <c r="F652" s="77">
        <v>28310.6957</v>
      </c>
      <c r="G652" s="77">
        <v>10906.3454</v>
      </c>
      <c r="H652" s="79">
        <f t="shared" si="20"/>
        <v>17404.3503</v>
      </c>
      <c r="I652" s="45">
        <f t="shared" si="21"/>
        <v>38.523763299818874</v>
      </c>
    </row>
    <row r="653" spans="1:9" ht="25.5">
      <c r="A653" s="76" t="s">
        <v>433</v>
      </c>
      <c r="B653" s="75" t="s">
        <v>408</v>
      </c>
      <c r="C653" s="75" t="s">
        <v>31</v>
      </c>
      <c r="D653" s="75" t="s">
        <v>434</v>
      </c>
      <c r="E653" s="75" t="s">
        <v>142</v>
      </c>
      <c r="F653" s="77">
        <v>3153.966</v>
      </c>
      <c r="G653" s="77">
        <v>869.2</v>
      </c>
      <c r="H653" s="79">
        <f t="shared" si="20"/>
        <v>2284.7659999999996</v>
      </c>
      <c r="I653" s="45">
        <f t="shared" si="21"/>
        <v>27.55895275979513</v>
      </c>
    </row>
    <row r="654" spans="1:9" ht="25.5">
      <c r="A654" s="76" t="s">
        <v>877</v>
      </c>
      <c r="B654" s="75" t="s">
        <v>408</v>
      </c>
      <c r="C654" s="75" t="s">
        <v>31</v>
      </c>
      <c r="D654" s="75" t="s">
        <v>878</v>
      </c>
      <c r="E654" s="75" t="s">
        <v>142</v>
      </c>
      <c r="F654" s="77">
        <v>1998.8247</v>
      </c>
      <c r="G654" s="77">
        <v>0</v>
      </c>
      <c r="H654" s="79">
        <f t="shared" si="20"/>
        <v>1998.8247</v>
      </c>
      <c r="I654" s="45">
        <f t="shared" si="21"/>
        <v>0</v>
      </c>
    </row>
    <row r="655" spans="1:9" ht="25.5">
      <c r="A655" s="76" t="s">
        <v>487</v>
      </c>
      <c r="B655" s="75" t="s">
        <v>408</v>
      </c>
      <c r="C655" s="75" t="s">
        <v>31</v>
      </c>
      <c r="D655" s="75" t="s">
        <v>878</v>
      </c>
      <c r="E655" s="75" t="s">
        <v>9</v>
      </c>
      <c r="F655" s="77">
        <v>1998.8247</v>
      </c>
      <c r="G655" s="77">
        <v>0</v>
      </c>
      <c r="H655" s="79">
        <f t="shared" si="20"/>
        <v>1998.8247</v>
      </c>
      <c r="I655" s="45">
        <f t="shared" si="21"/>
        <v>0</v>
      </c>
    </row>
    <row r="656" spans="1:9" ht="25.5">
      <c r="A656" s="76" t="s">
        <v>231</v>
      </c>
      <c r="B656" s="75" t="s">
        <v>408</v>
      </c>
      <c r="C656" s="75" t="s">
        <v>31</v>
      </c>
      <c r="D656" s="75" t="s">
        <v>878</v>
      </c>
      <c r="E656" s="75" t="s">
        <v>10</v>
      </c>
      <c r="F656" s="77">
        <v>1998.8247</v>
      </c>
      <c r="G656" s="77">
        <v>0</v>
      </c>
      <c r="H656" s="79">
        <f t="shared" si="20"/>
        <v>1998.8247</v>
      </c>
      <c r="I656" s="45">
        <f t="shared" si="21"/>
        <v>0</v>
      </c>
    </row>
    <row r="657" spans="1:9" ht="12.75">
      <c r="A657" s="76" t="s">
        <v>687</v>
      </c>
      <c r="B657" s="75" t="s">
        <v>408</v>
      </c>
      <c r="C657" s="75" t="s">
        <v>31</v>
      </c>
      <c r="D657" s="75" t="s">
        <v>878</v>
      </c>
      <c r="E657" s="75" t="s">
        <v>174</v>
      </c>
      <c r="F657" s="77">
        <v>1998.8247</v>
      </c>
      <c r="G657" s="77">
        <v>0</v>
      </c>
      <c r="H657" s="79">
        <f t="shared" si="20"/>
        <v>1998.8247</v>
      </c>
      <c r="I657" s="45">
        <f t="shared" si="21"/>
        <v>0</v>
      </c>
    </row>
    <row r="658" spans="1:9" ht="12.75">
      <c r="A658" s="76" t="s">
        <v>435</v>
      </c>
      <c r="B658" s="75" t="s">
        <v>408</v>
      </c>
      <c r="C658" s="75" t="s">
        <v>31</v>
      </c>
      <c r="D658" s="75" t="s">
        <v>436</v>
      </c>
      <c r="E658" s="75" t="s">
        <v>142</v>
      </c>
      <c r="F658" s="77">
        <v>949.94</v>
      </c>
      <c r="G658" s="77">
        <v>771.2</v>
      </c>
      <c r="H658" s="79">
        <f t="shared" si="20"/>
        <v>178.74</v>
      </c>
      <c r="I658" s="45">
        <f t="shared" si="21"/>
        <v>81.18407478367054</v>
      </c>
    </row>
    <row r="659" spans="1:9" ht="25.5">
      <c r="A659" s="76" t="s">
        <v>487</v>
      </c>
      <c r="B659" s="75" t="s">
        <v>408</v>
      </c>
      <c r="C659" s="75" t="s">
        <v>31</v>
      </c>
      <c r="D659" s="75" t="s">
        <v>436</v>
      </c>
      <c r="E659" s="75" t="s">
        <v>9</v>
      </c>
      <c r="F659" s="77">
        <v>949.94</v>
      </c>
      <c r="G659" s="77">
        <v>771.2</v>
      </c>
      <c r="H659" s="79">
        <f t="shared" si="20"/>
        <v>178.74</v>
      </c>
      <c r="I659" s="45">
        <f t="shared" si="21"/>
        <v>81.18407478367054</v>
      </c>
    </row>
    <row r="660" spans="1:9" ht="25.5">
      <c r="A660" s="76" t="s">
        <v>231</v>
      </c>
      <c r="B660" s="75" t="s">
        <v>408</v>
      </c>
      <c r="C660" s="75" t="s">
        <v>31</v>
      </c>
      <c r="D660" s="75" t="s">
        <v>436</v>
      </c>
      <c r="E660" s="75" t="s">
        <v>10</v>
      </c>
      <c r="F660" s="77">
        <v>949.94</v>
      </c>
      <c r="G660" s="77">
        <v>771.2</v>
      </c>
      <c r="H660" s="79">
        <f t="shared" si="20"/>
        <v>178.74</v>
      </c>
      <c r="I660" s="45">
        <f t="shared" si="21"/>
        <v>81.18407478367054</v>
      </c>
    </row>
    <row r="661" spans="1:9" ht="12.75">
      <c r="A661" s="76" t="s">
        <v>687</v>
      </c>
      <c r="B661" s="75" t="s">
        <v>408</v>
      </c>
      <c r="C661" s="75" t="s">
        <v>31</v>
      </c>
      <c r="D661" s="75" t="s">
        <v>436</v>
      </c>
      <c r="E661" s="75" t="s">
        <v>174</v>
      </c>
      <c r="F661" s="77">
        <v>949.94</v>
      </c>
      <c r="G661" s="77">
        <v>771.2</v>
      </c>
      <c r="H661" s="79">
        <f t="shared" si="20"/>
        <v>178.74</v>
      </c>
      <c r="I661" s="45">
        <f t="shared" si="21"/>
        <v>81.18407478367054</v>
      </c>
    </row>
    <row r="662" spans="1:9" ht="12.75">
      <c r="A662" s="76" t="s">
        <v>879</v>
      </c>
      <c r="B662" s="75" t="s">
        <v>408</v>
      </c>
      <c r="C662" s="75" t="s">
        <v>31</v>
      </c>
      <c r="D662" s="75" t="s">
        <v>880</v>
      </c>
      <c r="E662" s="75" t="s">
        <v>142</v>
      </c>
      <c r="F662" s="77">
        <v>100</v>
      </c>
      <c r="G662" s="77">
        <v>98</v>
      </c>
      <c r="H662" s="79">
        <f t="shared" si="20"/>
        <v>2</v>
      </c>
      <c r="I662" s="45">
        <f t="shared" si="21"/>
        <v>98</v>
      </c>
    </row>
    <row r="663" spans="1:9" ht="25.5">
      <c r="A663" s="76" t="s">
        <v>487</v>
      </c>
      <c r="B663" s="75" t="s">
        <v>408</v>
      </c>
      <c r="C663" s="75" t="s">
        <v>31</v>
      </c>
      <c r="D663" s="75" t="s">
        <v>880</v>
      </c>
      <c r="E663" s="75" t="s">
        <v>9</v>
      </c>
      <c r="F663" s="77">
        <v>100</v>
      </c>
      <c r="G663" s="77">
        <v>98</v>
      </c>
      <c r="H663" s="79">
        <f t="shared" si="20"/>
        <v>2</v>
      </c>
      <c r="I663" s="45">
        <f t="shared" si="21"/>
        <v>98</v>
      </c>
    </row>
    <row r="664" spans="1:9" ht="25.5">
      <c r="A664" s="76" t="s">
        <v>231</v>
      </c>
      <c r="B664" s="75" t="s">
        <v>408</v>
      </c>
      <c r="C664" s="75" t="s">
        <v>31</v>
      </c>
      <c r="D664" s="75" t="s">
        <v>880</v>
      </c>
      <c r="E664" s="75" t="s">
        <v>10</v>
      </c>
      <c r="F664" s="77">
        <v>100</v>
      </c>
      <c r="G664" s="77">
        <v>98</v>
      </c>
      <c r="H664" s="79">
        <f t="shared" si="20"/>
        <v>2</v>
      </c>
      <c r="I664" s="45">
        <f t="shared" si="21"/>
        <v>98</v>
      </c>
    </row>
    <row r="665" spans="1:9" ht="12.75">
      <c r="A665" s="76" t="s">
        <v>687</v>
      </c>
      <c r="B665" s="75" t="s">
        <v>408</v>
      </c>
      <c r="C665" s="75" t="s">
        <v>31</v>
      </c>
      <c r="D665" s="75" t="s">
        <v>880</v>
      </c>
      <c r="E665" s="75" t="s">
        <v>174</v>
      </c>
      <c r="F665" s="77">
        <v>100</v>
      </c>
      <c r="G665" s="77">
        <v>98</v>
      </c>
      <c r="H665" s="79">
        <f t="shared" si="20"/>
        <v>2</v>
      </c>
      <c r="I665" s="45">
        <f t="shared" si="21"/>
        <v>98</v>
      </c>
    </row>
    <row r="666" spans="1:9" ht="25.5">
      <c r="A666" s="76" t="s">
        <v>881</v>
      </c>
      <c r="B666" s="75" t="s">
        <v>408</v>
      </c>
      <c r="C666" s="75" t="s">
        <v>31</v>
      </c>
      <c r="D666" s="75" t="s">
        <v>882</v>
      </c>
      <c r="E666" s="75" t="s">
        <v>142</v>
      </c>
      <c r="F666" s="77">
        <v>105.2013</v>
      </c>
      <c r="G666" s="77">
        <v>0</v>
      </c>
      <c r="H666" s="79">
        <f t="shared" si="20"/>
        <v>105.2013</v>
      </c>
      <c r="I666" s="45">
        <f t="shared" si="21"/>
        <v>0</v>
      </c>
    </row>
    <row r="667" spans="1:9" ht="25.5">
      <c r="A667" s="76" t="s">
        <v>487</v>
      </c>
      <c r="B667" s="75" t="s">
        <v>408</v>
      </c>
      <c r="C667" s="75" t="s">
        <v>31</v>
      </c>
      <c r="D667" s="75" t="s">
        <v>882</v>
      </c>
      <c r="E667" s="75" t="s">
        <v>9</v>
      </c>
      <c r="F667" s="77">
        <v>105.2013</v>
      </c>
      <c r="G667" s="77">
        <v>0</v>
      </c>
      <c r="H667" s="79">
        <f t="shared" si="20"/>
        <v>105.2013</v>
      </c>
      <c r="I667" s="45">
        <f t="shared" si="21"/>
        <v>0</v>
      </c>
    </row>
    <row r="668" spans="1:9" ht="25.5">
      <c r="A668" s="76" t="s">
        <v>231</v>
      </c>
      <c r="B668" s="75" t="s">
        <v>408</v>
      </c>
      <c r="C668" s="75" t="s">
        <v>31</v>
      </c>
      <c r="D668" s="75" t="s">
        <v>882</v>
      </c>
      <c r="E668" s="75" t="s">
        <v>10</v>
      </c>
      <c r="F668" s="77">
        <v>105.2013</v>
      </c>
      <c r="G668" s="77">
        <v>0</v>
      </c>
      <c r="H668" s="79">
        <f t="shared" si="20"/>
        <v>105.2013</v>
      </c>
      <c r="I668" s="45">
        <f t="shared" si="21"/>
        <v>0</v>
      </c>
    </row>
    <row r="669" spans="1:9" ht="12.75">
      <c r="A669" s="76" t="s">
        <v>687</v>
      </c>
      <c r="B669" s="75" t="s">
        <v>408</v>
      </c>
      <c r="C669" s="75" t="s">
        <v>31</v>
      </c>
      <c r="D669" s="75" t="s">
        <v>882</v>
      </c>
      <c r="E669" s="75" t="s">
        <v>174</v>
      </c>
      <c r="F669" s="77">
        <v>105.2013</v>
      </c>
      <c r="G669" s="77">
        <v>0</v>
      </c>
      <c r="H669" s="79">
        <f aca="true" t="shared" si="22" ref="H669:H714">F669-G669</f>
        <v>105.2013</v>
      </c>
      <c r="I669" s="45">
        <f aca="true" t="shared" si="23" ref="I669:I714">G669/F669*100</f>
        <v>0</v>
      </c>
    </row>
    <row r="670" spans="1:9" ht="25.5">
      <c r="A670" s="76" t="s">
        <v>437</v>
      </c>
      <c r="B670" s="75" t="s">
        <v>408</v>
      </c>
      <c r="C670" s="75" t="s">
        <v>31</v>
      </c>
      <c r="D670" s="75" t="s">
        <v>438</v>
      </c>
      <c r="E670" s="75" t="s">
        <v>142</v>
      </c>
      <c r="F670" s="77">
        <v>11858.56</v>
      </c>
      <c r="G670" s="77">
        <v>3941.0644</v>
      </c>
      <c r="H670" s="79">
        <f t="shared" si="22"/>
        <v>7917.495599999999</v>
      </c>
      <c r="I670" s="45">
        <f t="shared" si="23"/>
        <v>33.23392047601058</v>
      </c>
    </row>
    <row r="671" spans="1:9" ht="12.75">
      <c r="A671" s="76" t="s">
        <v>439</v>
      </c>
      <c r="B671" s="75" t="s">
        <v>408</v>
      </c>
      <c r="C671" s="75" t="s">
        <v>31</v>
      </c>
      <c r="D671" s="75" t="s">
        <v>440</v>
      </c>
      <c r="E671" s="75" t="s">
        <v>142</v>
      </c>
      <c r="F671" s="77">
        <v>11858.56</v>
      </c>
      <c r="G671" s="77">
        <v>3941.0644</v>
      </c>
      <c r="H671" s="79">
        <f t="shared" si="22"/>
        <v>7917.495599999999</v>
      </c>
      <c r="I671" s="45">
        <f t="shared" si="23"/>
        <v>33.23392047601058</v>
      </c>
    </row>
    <row r="672" spans="1:9" ht="25.5">
      <c r="A672" s="76" t="s">
        <v>487</v>
      </c>
      <c r="B672" s="75" t="s">
        <v>408</v>
      </c>
      <c r="C672" s="75" t="s">
        <v>31</v>
      </c>
      <c r="D672" s="75" t="s">
        <v>440</v>
      </c>
      <c r="E672" s="75" t="s">
        <v>9</v>
      </c>
      <c r="F672" s="77">
        <v>11858.56</v>
      </c>
      <c r="G672" s="77">
        <v>3941.0644</v>
      </c>
      <c r="H672" s="79">
        <f t="shared" si="22"/>
        <v>7917.495599999999</v>
      </c>
      <c r="I672" s="45">
        <f t="shared" si="23"/>
        <v>33.23392047601058</v>
      </c>
    </row>
    <row r="673" spans="1:9" ht="25.5">
      <c r="A673" s="76" t="s">
        <v>231</v>
      </c>
      <c r="B673" s="75" t="s">
        <v>408</v>
      </c>
      <c r="C673" s="75" t="s">
        <v>31</v>
      </c>
      <c r="D673" s="75" t="s">
        <v>440</v>
      </c>
      <c r="E673" s="75" t="s">
        <v>10</v>
      </c>
      <c r="F673" s="77">
        <v>11858.56</v>
      </c>
      <c r="G673" s="77">
        <v>3941.0644</v>
      </c>
      <c r="H673" s="79">
        <f t="shared" si="22"/>
        <v>7917.495599999999</v>
      </c>
      <c r="I673" s="45">
        <f t="shared" si="23"/>
        <v>33.23392047601058</v>
      </c>
    </row>
    <row r="674" spans="1:9" ht="12.75">
      <c r="A674" s="76" t="s">
        <v>687</v>
      </c>
      <c r="B674" s="75" t="s">
        <v>408</v>
      </c>
      <c r="C674" s="75" t="s">
        <v>31</v>
      </c>
      <c r="D674" s="75" t="s">
        <v>440</v>
      </c>
      <c r="E674" s="75" t="s">
        <v>174</v>
      </c>
      <c r="F674" s="77">
        <v>11858.56</v>
      </c>
      <c r="G674" s="77">
        <v>3941.0644</v>
      </c>
      <c r="H674" s="79">
        <f t="shared" si="22"/>
        <v>7917.495599999999</v>
      </c>
      <c r="I674" s="45">
        <f t="shared" si="23"/>
        <v>33.23392047601058</v>
      </c>
    </row>
    <row r="675" spans="1:9" ht="38.25">
      <c r="A675" s="76" t="s">
        <v>441</v>
      </c>
      <c r="B675" s="75" t="s">
        <v>408</v>
      </c>
      <c r="C675" s="75" t="s">
        <v>31</v>
      </c>
      <c r="D675" s="75" t="s">
        <v>442</v>
      </c>
      <c r="E675" s="75" t="s">
        <v>142</v>
      </c>
      <c r="F675" s="77">
        <v>5158.0495</v>
      </c>
      <c r="G675" s="77">
        <v>2760.4235</v>
      </c>
      <c r="H675" s="79">
        <f t="shared" si="22"/>
        <v>2397.626</v>
      </c>
      <c r="I675" s="45">
        <f t="shared" si="23"/>
        <v>53.51680901860286</v>
      </c>
    </row>
    <row r="676" spans="1:9" ht="38.25">
      <c r="A676" s="76" t="s">
        <v>443</v>
      </c>
      <c r="B676" s="75" t="s">
        <v>408</v>
      </c>
      <c r="C676" s="75" t="s">
        <v>31</v>
      </c>
      <c r="D676" s="75" t="s">
        <v>444</v>
      </c>
      <c r="E676" s="75" t="s">
        <v>142</v>
      </c>
      <c r="F676" s="77">
        <v>5158.0495</v>
      </c>
      <c r="G676" s="77">
        <v>2760.4235</v>
      </c>
      <c r="H676" s="79">
        <f t="shared" si="22"/>
        <v>2397.626</v>
      </c>
      <c r="I676" s="45">
        <f t="shared" si="23"/>
        <v>53.51680901860286</v>
      </c>
    </row>
    <row r="677" spans="1:9" ht="25.5">
      <c r="A677" s="76" t="s">
        <v>487</v>
      </c>
      <c r="B677" s="75" t="s">
        <v>408</v>
      </c>
      <c r="C677" s="75" t="s">
        <v>31</v>
      </c>
      <c r="D677" s="75" t="s">
        <v>444</v>
      </c>
      <c r="E677" s="75" t="s">
        <v>9</v>
      </c>
      <c r="F677" s="77">
        <v>5158.0495</v>
      </c>
      <c r="G677" s="77">
        <v>2760.4235</v>
      </c>
      <c r="H677" s="79">
        <f t="shared" si="22"/>
        <v>2397.626</v>
      </c>
      <c r="I677" s="45">
        <f t="shared" si="23"/>
        <v>53.51680901860286</v>
      </c>
    </row>
    <row r="678" spans="1:9" ht="25.5">
      <c r="A678" s="76" t="s">
        <v>231</v>
      </c>
      <c r="B678" s="75" t="s">
        <v>408</v>
      </c>
      <c r="C678" s="75" t="s">
        <v>31</v>
      </c>
      <c r="D678" s="75" t="s">
        <v>444</v>
      </c>
      <c r="E678" s="75" t="s">
        <v>10</v>
      </c>
      <c r="F678" s="77">
        <v>5158.0495</v>
      </c>
      <c r="G678" s="77">
        <v>2760.4235</v>
      </c>
      <c r="H678" s="79">
        <f t="shared" si="22"/>
        <v>2397.626</v>
      </c>
      <c r="I678" s="45">
        <f t="shared" si="23"/>
        <v>53.51680901860286</v>
      </c>
    </row>
    <row r="679" spans="1:9" ht="12.75">
      <c r="A679" s="76" t="s">
        <v>687</v>
      </c>
      <c r="B679" s="75" t="s">
        <v>408</v>
      </c>
      <c r="C679" s="75" t="s">
        <v>31</v>
      </c>
      <c r="D679" s="75" t="s">
        <v>444</v>
      </c>
      <c r="E679" s="75" t="s">
        <v>174</v>
      </c>
      <c r="F679" s="77">
        <v>5158.0495</v>
      </c>
      <c r="G679" s="77">
        <v>2760.4235</v>
      </c>
      <c r="H679" s="79">
        <f t="shared" si="22"/>
        <v>2397.626</v>
      </c>
      <c r="I679" s="45">
        <f t="shared" si="23"/>
        <v>53.51680901860286</v>
      </c>
    </row>
    <row r="680" spans="1:9" ht="12.75">
      <c r="A680" s="76" t="s">
        <v>445</v>
      </c>
      <c r="B680" s="75" t="s">
        <v>408</v>
      </c>
      <c r="C680" s="75" t="s">
        <v>31</v>
      </c>
      <c r="D680" s="75" t="s">
        <v>446</v>
      </c>
      <c r="E680" s="75" t="s">
        <v>142</v>
      </c>
      <c r="F680" s="77">
        <v>2279.11</v>
      </c>
      <c r="G680" s="77">
        <v>1479</v>
      </c>
      <c r="H680" s="79">
        <f t="shared" si="22"/>
        <v>800.1100000000001</v>
      </c>
      <c r="I680" s="45">
        <f t="shared" si="23"/>
        <v>64.89375238579971</v>
      </c>
    </row>
    <row r="681" spans="1:9" ht="12.75">
      <c r="A681" s="76" t="s">
        <v>447</v>
      </c>
      <c r="B681" s="75" t="s">
        <v>408</v>
      </c>
      <c r="C681" s="75" t="s">
        <v>31</v>
      </c>
      <c r="D681" s="75" t="s">
        <v>448</v>
      </c>
      <c r="E681" s="75" t="s">
        <v>142</v>
      </c>
      <c r="F681" s="77">
        <v>2279.11</v>
      </c>
      <c r="G681" s="77">
        <v>1479</v>
      </c>
      <c r="H681" s="79">
        <f t="shared" si="22"/>
        <v>800.1100000000001</v>
      </c>
      <c r="I681" s="45">
        <f t="shared" si="23"/>
        <v>64.89375238579971</v>
      </c>
    </row>
    <row r="682" spans="1:9" ht="25.5">
      <c r="A682" s="76" t="s">
        <v>487</v>
      </c>
      <c r="B682" s="75" t="s">
        <v>408</v>
      </c>
      <c r="C682" s="75" t="s">
        <v>31</v>
      </c>
      <c r="D682" s="75" t="s">
        <v>448</v>
      </c>
      <c r="E682" s="75" t="s">
        <v>9</v>
      </c>
      <c r="F682" s="77">
        <v>2279.11</v>
      </c>
      <c r="G682" s="77">
        <v>1479</v>
      </c>
      <c r="H682" s="79">
        <f t="shared" si="22"/>
        <v>800.1100000000001</v>
      </c>
      <c r="I682" s="45">
        <f t="shared" si="23"/>
        <v>64.89375238579971</v>
      </c>
    </row>
    <row r="683" spans="1:9" ht="25.5">
      <c r="A683" s="76" t="s">
        <v>231</v>
      </c>
      <c r="B683" s="75" t="s">
        <v>408</v>
      </c>
      <c r="C683" s="75" t="s">
        <v>31</v>
      </c>
      <c r="D683" s="75" t="s">
        <v>448</v>
      </c>
      <c r="E683" s="75" t="s">
        <v>10</v>
      </c>
      <c r="F683" s="77">
        <v>2279.11</v>
      </c>
      <c r="G683" s="77">
        <v>1479</v>
      </c>
      <c r="H683" s="79">
        <f t="shared" si="22"/>
        <v>800.1100000000001</v>
      </c>
      <c r="I683" s="45">
        <f t="shared" si="23"/>
        <v>64.89375238579971</v>
      </c>
    </row>
    <row r="684" spans="1:9" ht="12.75">
      <c r="A684" s="76" t="s">
        <v>687</v>
      </c>
      <c r="B684" s="75" t="s">
        <v>408</v>
      </c>
      <c r="C684" s="75" t="s">
        <v>31</v>
      </c>
      <c r="D684" s="75" t="s">
        <v>448</v>
      </c>
      <c r="E684" s="75" t="s">
        <v>174</v>
      </c>
      <c r="F684" s="77">
        <v>2279.11</v>
      </c>
      <c r="G684" s="77">
        <v>1479</v>
      </c>
      <c r="H684" s="79">
        <f t="shared" si="22"/>
        <v>800.1100000000001</v>
      </c>
      <c r="I684" s="45">
        <f t="shared" si="23"/>
        <v>64.89375238579971</v>
      </c>
    </row>
    <row r="685" spans="1:9" ht="25.5">
      <c r="A685" s="76" t="s">
        <v>449</v>
      </c>
      <c r="B685" s="75" t="s">
        <v>408</v>
      </c>
      <c r="C685" s="75" t="s">
        <v>31</v>
      </c>
      <c r="D685" s="75" t="s">
        <v>450</v>
      </c>
      <c r="E685" s="75" t="s">
        <v>142</v>
      </c>
      <c r="F685" s="77">
        <v>1012.5</v>
      </c>
      <c r="G685" s="77">
        <v>646</v>
      </c>
      <c r="H685" s="79">
        <f t="shared" si="22"/>
        <v>366.5</v>
      </c>
      <c r="I685" s="45">
        <f t="shared" si="23"/>
        <v>63.80246913580246</v>
      </c>
    </row>
    <row r="686" spans="1:9" ht="25.5">
      <c r="A686" s="76" t="s">
        <v>451</v>
      </c>
      <c r="B686" s="75" t="s">
        <v>408</v>
      </c>
      <c r="C686" s="75" t="s">
        <v>31</v>
      </c>
      <c r="D686" s="75" t="s">
        <v>452</v>
      </c>
      <c r="E686" s="75" t="s">
        <v>142</v>
      </c>
      <c r="F686" s="77">
        <v>1012.5</v>
      </c>
      <c r="G686" s="77">
        <v>646</v>
      </c>
      <c r="H686" s="79">
        <f t="shared" si="22"/>
        <v>366.5</v>
      </c>
      <c r="I686" s="45">
        <f t="shared" si="23"/>
        <v>63.80246913580246</v>
      </c>
    </row>
    <row r="687" spans="1:9" ht="25.5">
      <c r="A687" s="76" t="s">
        <v>487</v>
      </c>
      <c r="B687" s="75" t="s">
        <v>408</v>
      </c>
      <c r="C687" s="75" t="s">
        <v>31</v>
      </c>
      <c r="D687" s="75" t="s">
        <v>452</v>
      </c>
      <c r="E687" s="75" t="s">
        <v>9</v>
      </c>
      <c r="F687" s="77">
        <v>1012.5</v>
      </c>
      <c r="G687" s="77">
        <v>646</v>
      </c>
      <c r="H687" s="79">
        <f t="shared" si="22"/>
        <v>366.5</v>
      </c>
      <c r="I687" s="45">
        <f t="shared" si="23"/>
        <v>63.80246913580246</v>
      </c>
    </row>
    <row r="688" spans="1:9" ht="25.5">
      <c r="A688" s="76" t="s">
        <v>231</v>
      </c>
      <c r="B688" s="75" t="s">
        <v>408</v>
      </c>
      <c r="C688" s="75" t="s">
        <v>31</v>
      </c>
      <c r="D688" s="75" t="s">
        <v>452</v>
      </c>
      <c r="E688" s="75" t="s">
        <v>10</v>
      </c>
      <c r="F688" s="77">
        <v>1012.5</v>
      </c>
      <c r="G688" s="77">
        <v>646</v>
      </c>
      <c r="H688" s="79">
        <f t="shared" si="22"/>
        <v>366.5</v>
      </c>
      <c r="I688" s="45">
        <f t="shared" si="23"/>
        <v>63.80246913580246</v>
      </c>
    </row>
    <row r="689" spans="1:9" ht="12.75">
      <c r="A689" s="76" t="s">
        <v>687</v>
      </c>
      <c r="B689" s="75" t="s">
        <v>408</v>
      </c>
      <c r="C689" s="75" t="s">
        <v>31</v>
      </c>
      <c r="D689" s="75" t="s">
        <v>452</v>
      </c>
      <c r="E689" s="75" t="s">
        <v>174</v>
      </c>
      <c r="F689" s="77">
        <v>1012.5</v>
      </c>
      <c r="G689" s="77">
        <v>646</v>
      </c>
      <c r="H689" s="79">
        <f t="shared" si="22"/>
        <v>366.5</v>
      </c>
      <c r="I689" s="45">
        <f t="shared" si="23"/>
        <v>63.80246913580246</v>
      </c>
    </row>
    <row r="690" spans="1:9" ht="12.75">
      <c r="A690" s="76" t="s">
        <v>883</v>
      </c>
      <c r="B690" s="75" t="s">
        <v>408</v>
      </c>
      <c r="C690" s="75" t="s">
        <v>31</v>
      </c>
      <c r="D690" s="75" t="s">
        <v>884</v>
      </c>
      <c r="E690" s="75" t="s">
        <v>142</v>
      </c>
      <c r="F690" s="77">
        <v>165</v>
      </c>
      <c r="G690" s="77">
        <v>132</v>
      </c>
      <c r="H690" s="79">
        <f t="shared" si="22"/>
        <v>33</v>
      </c>
      <c r="I690" s="45">
        <f t="shared" si="23"/>
        <v>80</v>
      </c>
    </row>
    <row r="691" spans="1:9" ht="12.75">
      <c r="A691" s="76" t="s">
        <v>885</v>
      </c>
      <c r="B691" s="75" t="s">
        <v>408</v>
      </c>
      <c r="C691" s="75" t="s">
        <v>31</v>
      </c>
      <c r="D691" s="75" t="s">
        <v>886</v>
      </c>
      <c r="E691" s="75" t="s">
        <v>142</v>
      </c>
      <c r="F691" s="77">
        <v>165</v>
      </c>
      <c r="G691" s="77">
        <v>132</v>
      </c>
      <c r="H691" s="79">
        <f t="shared" si="22"/>
        <v>33</v>
      </c>
      <c r="I691" s="45">
        <f t="shared" si="23"/>
        <v>80</v>
      </c>
    </row>
    <row r="692" spans="1:9" ht="25.5">
      <c r="A692" s="76" t="s">
        <v>487</v>
      </c>
      <c r="B692" s="75" t="s">
        <v>408</v>
      </c>
      <c r="C692" s="75" t="s">
        <v>31</v>
      </c>
      <c r="D692" s="75" t="s">
        <v>886</v>
      </c>
      <c r="E692" s="75" t="s">
        <v>9</v>
      </c>
      <c r="F692" s="77">
        <v>165</v>
      </c>
      <c r="G692" s="77">
        <v>132</v>
      </c>
      <c r="H692" s="79">
        <f t="shared" si="22"/>
        <v>33</v>
      </c>
      <c r="I692" s="45">
        <f t="shared" si="23"/>
        <v>80</v>
      </c>
    </row>
    <row r="693" spans="1:9" ht="25.5">
      <c r="A693" s="76" t="s">
        <v>231</v>
      </c>
      <c r="B693" s="75" t="s">
        <v>408</v>
      </c>
      <c r="C693" s="75" t="s">
        <v>31</v>
      </c>
      <c r="D693" s="75" t="s">
        <v>886</v>
      </c>
      <c r="E693" s="75" t="s">
        <v>10</v>
      </c>
      <c r="F693" s="77">
        <v>165</v>
      </c>
      <c r="G693" s="77">
        <v>132</v>
      </c>
      <c r="H693" s="79">
        <f t="shared" si="22"/>
        <v>33</v>
      </c>
      <c r="I693" s="45">
        <f t="shared" si="23"/>
        <v>80</v>
      </c>
    </row>
    <row r="694" spans="1:9" ht="12.75">
      <c r="A694" s="76" t="s">
        <v>687</v>
      </c>
      <c r="B694" s="75" t="s">
        <v>408</v>
      </c>
      <c r="C694" s="75" t="s">
        <v>31</v>
      </c>
      <c r="D694" s="75" t="s">
        <v>886</v>
      </c>
      <c r="E694" s="75" t="s">
        <v>174</v>
      </c>
      <c r="F694" s="77">
        <v>165</v>
      </c>
      <c r="G694" s="77">
        <v>132</v>
      </c>
      <c r="H694" s="79">
        <f t="shared" si="22"/>
        <v>33</v>
      </c>
      <c r="I694" s="45">
        <f t="shared" si="23"/>
        <v>80</v>
      </c>
    </row>
    <row r="695" spans="1:9" ht="12.75">
      <c r="A695" s="76" t="s">
        <v>1028</v>
      </c>
      <c r="B695" s="75" t="s">
        <v>408</v>
      </c>
      <c r="C695" s="75" t="s">
        <v>31</v>
      </c>
      <c r="D695" s="75" t="s">
        <v>972</v>
      </c>
      <c r="E695" s="75" t="s">
        <v>142</v>
      </c>
      <c r="F695" s="77">
        <v>142.1</v>
      </c>
      <c r="G695" s="77">
        <v>142.1</v>
      </c>
      <c r="H695" s="79">
        <f t="shared" si="22"/>
        <v>0</v>
      </c>
      <c r="I695" s="45">
        <f t="shared" si="23"/>
        <v>100</v>
      </c>
    </row>
    <row r="696" spans="1:9" ht="12.75">
      <c r="A696" s="76" t="s">
        <v>1029</v>
      </c>
      <c r="B696" s="75" t="s">
        <v>408</v>
      </c>
      <c r="C696" s="75" t="s">
        <v>31</v>
      </c>
      <c r="D696" s="75" t="s">
        <v>973</v>
      </c>
      <c r="E696" s="75" t="s">
        <v>142</v>
      </c>
      <c r="F696" s="77">
        <v>142.1</v>
      </c>
      <c r="G696" s="77">
        <v>142.1</v>
      </c>
      <c r="H696" s="79">
        <f t="shared" si="22"/>
        <v>0</v>
      </c>
      <c r="I696" s="45">
        <f t="shared" si="23"/>
        <v>100</v>
      </c>
    </row>
    <row r="697" spans="1:9" ht="25.5">
      <c r="A697" s="76" t="s">
        <v>487</v>
      </c>
      <c r="B697" s="75" t="s">
        <v>408</v>
      </c>
      <c r="C697" s="75" t="s">
        <v>31</v>
      </c>
      <c r="D697" s="75" t="s">
        <v>973</v>
      </c>
      <c r="E697" s="75" t="s">
        <v>9</v>
      </c>
      <c r="F697" s="77">
        <v>142.1</v>
      </c>
      <c r="G697" s="77">
        <v>142.1</v>
      </c>
      <c r="H697" s="79">
        <f t="shared" si="22"/>
        <v>0</v>
      </c>
      <c r="I697" s="45">
        <f t="shared" si="23"/>
        <v>100</v>
      </c>
    </row>
    <row r="698" spans="1:9" ht="25.5">
      <c r="A698" s="76" t="s">
        <v>231</v>
      </c>
      <c r="B698" s="75" t="s">
        <v>408</v>
      </c>
      <c r="C698" s="75" t="s">
        <v>31</v>
      </c>
      <c r="D698" s="75" t="s">
        <v>973</v>
      </c>
      <c r="E698" s="75" t="s">
        <v>10</v>
      </c>
      <c r="F698" s="77">
        <v>142.1</v>
      </c>
      <c r="G698" s="77">
        <v>142.1</v>
      </c>
      <c r="H698" s="79">
        <f t="shared" si="22"/>
        <v>0</v>
      </c>
      <c r="I698" s="45">
        <f t="shared" si="23"/>
        <v>100</v>
      </c>
    </row>
    <row r="699" spans="1:9" ht="12.75">
      <c r="A699" s="76" t="s">
        <v>687</v>
      </c>
      <c r="B699" s="75" t="s">
        <v>408</v>
      </c>
      <c r="C699" s="75" t="s">
        <v>31</v>
      </c>
      <c r="D699" s="75" t="s">
        <v>973</v>
      </c>
      <c r="E699" s="75" t="s">
        <v>174</v>
      </c>
      <c r="F699" s="77">
        <v>142.1</v>
      </c>
      <c r="G699" s="77">
        <v>142.1</v>
      </c>
      <c r="H699" s="79">
        <f t="shared" si="22"/>
        <v>0</v>
      </c>
      <c r="I699" s="45">
        <f t="shared" si="23"/>
        <v>100</v>
      </c>
    </row>
    <row r="700" spans="1:9" ht="12.75">
      <c r="A700" s="76" t="s">
        <v>1030</v>
      </c>
      <c r="B700" s="75" t="s">
        <v>408</v>
      </c>
      <c r="C700" s="75" t="s">
        <v>31</v>
      </c>
      <c r="D700" s="75" t="s">
        <v>974</v>
      </c>
      <c r="E700" s="75" t="s">
        <v>142</v>
      </c>
      <c r="F700" s="77">
        <v>1557.4102</v>
      </c>
      <c r="G700" s="77">
        <v>0</v>
      </c>
      <c r="H700" s="79">
        <f t="shared" si="22"/>
        <v>1557.4102</v>
      </c>
      <c r="I700" s="45">
        <f t="shared" si="23"/>
        <v>0</v>
      </c>
    </row>
    <row r="701" spans="1:9" ht="12.75">
      <c r="A701" s="76" t="s">
        <v>1031</v>
      </c>
      <c r="B701" s="75" t="s">
        <v>408</v>
      </c>
      <c r="C701" s="75" t="s">
        <v>31</v>
      </c>
      <c r="D701" s="75" t="s">
        <v>975</v>
      </c>
      <c r="E701" s="75" t="s">
        <v>142</v>
      </c>
      <c r="F701" s="77">
        <v>1557.4102</v>
      </c>
      <c r="G701" s="77">
        <v>0</v>
      </c>
      <c r="H701" s="79">
        <f t="shared" si="22"/>
        <v>1557.4102</v>
      </c>
      <c r="I701" s="45">
        <f t="shared" si="23"/>
        <v>0</v>
      </c>
    </row>
    <row r="702" spans="1:9" ht="25.5">
      <c r="A702" s="76" t="s">
        <v>487</v>
      </c>
      <c r="B702" s="75" t="s">
        <v>408</v>
      </c>
      <c r="C702" s="75" t="s">
        <v>31</v>
      </c>
      <c r="D702" s="75" t="s">
        <v>975</v>
      </c>
      <c r="E702" s="75" t="s">
        <v>9</v>
      </c>
      <c r="F702" s="77">
        <v>1557.4102</v>
      </c>
      <c r="G702" s="77">
        <v>0</v>
      </c>
      <c r="H702" s="79">
        <f t="shared" si="22"/>
        <v>1557.4102</v>
      </c>
      <c r="I702" s="45">
        <f t="shared" si="23"/>
        <v>0</v>
      </c>
    </row>
    <row r="703" spans="1:9" ht="25.5">
      <c r="A703" s="76" t="s">
        <v>231</v>
      </c>
      <c r="B703" s="75" t="s">
        <v>408</v>
      </c>
      <c r="C703" s="75" t="s">
        <v>31</v>
      </c>
      <c r="D703" s="75" t="s">
        <v>975</v>
      </c>
      <c r="E703" s="75" t="s">
        <v>10</v>
      </c>
      <c r="F703" s="77">
        <v>1557.4102</v>
      </c>
      <c r="G703" s="77">
        <v>0</v>
      </c>
      <c r="H703" s="79">
        <f t="shared" si="22"/>
        <v>1557.4102</v>
      </c>
      <c r="I703" s="45">
        <f t="shared" si="23"/>
        <v>0</v>
      </c>
    </row>
    <row r="704" spans="1:9" ht="12.75">
      <c r="A704" s="76" t="s">
        <v>687</v>
      </c>
      <c r="B704" s="75" t="s">
        <v>408</v>
      </c>
      <c r="C704" s="75" t="s">
        <v>31</v>
      </c>
      <c r="D704" s="75" t="s">
        <v>975</v>
      </c>
      <c r="E704" s="75" t="s">
        <v>174</v>
      </c>
      <c r="F704" s="77">
        <v>1557.4102</v>
      </c>
      <c r="G704" s="77">
        <v>0</v>
      </c>
      <c r="H704" s="79">
        <f t="shared" si="22"/>
        <v>1557.4102</v>
      </c>
      <c r="I704" s="45">
        <f t="shared" si="23"/>
        <v>0</v>
      </c>
    </row>
    <row r="705" spans="1:9" ht="25.5">
      <c r="A705" s="76" t="s">
        <v>764</v>
      </c>
      <c r="B705" s="75" t="s">
        <v>408</v>
      </c>
      <c r="C705" s="75" t="s">
        <v>31</v>
      </c>
      <c r="D705" s="75" t="s">
        <v>765</v>
      </c>
      <c r="E705" s="75" t="s">
        <v>142</v>
      </c>
      <c r="F705" s="77">
        <v>2944</v>
      </c>
      <c r="G705" s="77">
        <v>936.5575</v>
      </c>
      <c r="H705" s="79">
        <f t="shared" si="22"/>
        <v>2007.4425</v>
      </c>
      <c r="I705" s="45">
        <f t="shared" si="23"/>
        <v>31.81241508152174</v>
      </c>
    </row>
    <row r="706" spans="1:9" ht="25.5">
      <c r="A706" s="76" t="s">
        <v>766</v>
      </c>
      <c r="B706" s="75" t="s">
        <v>408</v>
      </c>
      <c r="C706" s="75" t="s">
        <v>31</v>
      </c>
      <c r="D706" s="75" t="s">
        <v>767</v>
      </c>
      <c r="E706" s="75" t="s">
        <v>142</v>
      </c>
      <c r="F706" s="77">
        <v>1000</v>
      </c>
      <c r="G706" s="77">
        <v>0</v>
      </c>
      <c r="H706" s="79">
        <f t="shared" si="22"/>
        <v>1000</v>
      </c>
      <c r="I706" s="45">
        <f t="shared" si="23"/>
        <v>0</v>
      </c>
    </row>
    <row r="707" spans="1:9" ht="25.5">
      <c r="A707" s="76" t="s">
        <v>487</v>
      </c>
      <c r="B707" s="75" t="s">
        <v>408</v>
      </c>
      <c r="C707" s="75" t="s">
        <v>31</v>
      </c>
      <c r="D707" s="75" t="s">
        <v>767</v>
      </c>
      <c r="E707" s="75" t="s">
        <v>9</v>
      </c>
      <c r="F707" s="77">
        <v>1000</v>
      </c>
      <c r="G707" s="77">
        <v>0</v>
      </c>
      <c r="H707" s="79">
        <f t="shared" si="22"/>
        <v>1000</v>
      </c>
      <c r="I707" s="45">
        <f t="shared" si="23"/>
        <v>0</v>
      </c>
    </row>
    <row r="708" spans="1:9" ht="25.5">
      <c r="A708" s="76" t="s">
        <v>231</v>
      </c>
      <c r="B708" s="75" t="s">
        <v>408</v>
      </c>
      <c r="C708" s="75" t="s">
        <v>31</v>
      </c>
      <c r="D708" s="75" t="s">
        <v>767</v>
      </c>
      <c r="E708" s="75" t="s">
        <v>10</v>
      </c>
      <c r="F708" s="77">
        <v>1000</v>
      </c>
      <c r="G708" s="77">
        <v>0</v>
      </c>
      <c r="H708" s="79">
        <f t="shared" si="22"/>
        <v>1000</v>
      </c>
      <c r="I708" s="45">
        <f t="shared" si="23"/>
        <v>0</v>
      </c>
    </row>
    <row r="709" spans="1:9" ht="12.75">
      <c r="A709" s="76" t="s">
        <v>687</v>
      </c>
      <c r="B709" s="75" t="s">
        <v>408</v>
      </c>
      <c r="C709" s="75" t="s">
        <v>31</v>
      </c>
      <c r="D709" s="75" t="s">
        <v>767</v>
      </c>
      <c r="E709" s="75" t="s">
        <v>174</v>
      </c>
      <c r="F709" s="77">
        <v>1000</v>
      </c>
      <c r="G709" s="77">
        <v>0</v>
      </c>
      <c r="H709" s="79">
        <f t="shared" si="22"/>
        <v>1000</v>
      </c>
      <c r="I709" s="45">
        <f t="shared" si="23"/>
        <v>0</v>
      </c>
    </row>
    <row r="710" spans="1:9" ht="12.75">
      <c r="A710" s="76" t="s">
        <v>768</v>
      </c>
      <c r="B710" s="75" t="s">
        <v>408</v>
      </c>
      <c r="C710" s="75" t="s">
        <v>31</v>
      </c>
      <c r="D710" s="75" t="s">
        <v>769</v>
      </c>
      <c r="E710" s="75" t="s">
        <v>142</v>
      </c>
      <c r="F710" s="77">
        <v>944</v>
      </c>
      <c r="G710" s="77">
        <v>936.5575</v>
      </c>
      <c r="H710" s="79">
        <f t="shared" si="22"/>
        <v>7.4424999999999955</v>
      </c>
      <c r="I710" s="45">
        <f t="shared" si="23"/>
        <v>99.2115995762712</v>
      </c>
    </row>
    <row r="711" spans="1:9" ht="25.5">
      <c r="A711" s="76" t="s">
        <v>487</v>
      </c>
      <c r="B711" s="75" t="s">
        <v>408</v>
      </c>
      <c r="C711" s="75" t="s">
        <v>31</v>
      </c>
      <c r="D711" s="75" t="s">
        <v>769</v>
      </c>
      <c r="E711" s="75" t="s">
        <v>9</v>
      </c>
      <c r="F711" s="77">
        <v>944</v>
      </c>
      <c r="G711" s="77">
        <v>936.5575</v>
      </c>
      <c r="H711" s="79">
        <f t="shared" si="22"/>
        <v>7.4424999999999955</v>
      </c>
      <c r="I711" s="45">
        <f t="shared" si="23"/>
        <v>99.2115995762712</v>
      </c>
    </row>
    <row r="712" spans="1:9" ht="25.5">
      <c r="A712" s="76" t="s">
        <v>231</v>
      </c>
      <c r="B712" s="75" t="s">
        <v>408</v>
      </c>
      <c r="C712" s="75" t="s">
        <v>31</v>
      </c>
      <c r="D712" s="75" t="s">
        <v>769</v>
      </c>
      <c r="E712" s="75" t="s">
        <v>10</v>
      </c>
      <c r="F712" s="77">
        <v>944</v>
      </c>
      <c r="G712" s="77">
        <v>936.5575</v>
      </c>
      <c r="H712" s="79">
        <f t="shared" si="22"/>
        <v>7.4424999999999955</v>
      </c>
      <c r="I712" s="45">
        <f t="shared" si="23"/>
        <v>99.2115995762712</v>
      </c>
    </row>
    <row r="713" spans="1:9" ht="12.75">
      <c r="A713" s="76" t="s">
        <v>687</v>
      </c>
      <c r="B713" s="75" t="s">
        <v>408</v>
      </c>
      <c r="C713" s="75" t="s">
        <v>31</v>
      </c>
      <c r="D713" s="75" t="s">
        <v>769</v>
      </c>
      <c r="E713" s="75" t="s">
        <v>174</v>
      </c>
      <c r="F713" s="77">
        <v>944</v>
      </c>
      <c r="G713" s="77">
        <v>936.5575</v>
      </c>
      <c r="H713" s="79">
        <f t="shared" si="22"/>
        <v>7.4424999999999955</v>
      </c>
      <c r="I713" s="45">
        <f t="shared" si="23"/>
        <v>99.2115995762712</v>
      </c>
    </row>
    <row r="714" spans="1:9" ht="25.5">
      <c r="A714" s="76" t="s">
        <v>770</v>
      </c>
      <c r="B714" s="75" t="s">
        <v>408</v>
      </c>
      <c r="C714" s="75" t="s">
        <v>31</v>
      </c>
      <c r="D714" s="75" t="s">
        <v>771</v>
      </c>
      <c r="E714" s="75" t="s">
        <v>142</v>
      </c>
      <c r="F714" s="77">
        <v>1000</v>
      </c>
      <c r="G714" s="77">
        <v>0</v>
      </c>
      <c r="H714" s="79">
        <f t="shared" si="22"/>
        <v>1000</v>
      </c>
      <c r="I714" s="45">
        <f t="shared" si="23"/>
        <v>0</v>
      </c>
    </row>
    <row r="715" spans="1:9" ht="25.5">
      <c r="A715" s="76" t="s">
        <v>487</v>
      </c>
      <c r="B715" s="75" t="s">
        <v>408</v>
      </c>
      <c r="C715" s="75" t="s">
        <v>31</v>
      </c>
      <c r="D715" s="75" t="s">
        <v>771</v>
      </c>
      <c r="E715" s="75" t="s">
        <v>9</v>
      </c>
      <c r="F715" s="77">
        <v>1000</v>
      </c>
      <c r="G715" s="77">
        <v>0</v>
      </c>
      <c r="H715" s="79">
        <f aca="true" t="shared" si="24" ref="H715:H733">F715-G715</f>
        <v>1000</v>
      </c>
      <c r="I715" s="45">
        <f aca="true" t="shared" si="25" ref="I715:I733">G715/F715*100</f>
        <v>0</v>
      </c>
    </row>
    <row r="716" spans="1:9" ht="25.5">
      <c r="A716" s="76" t="s">
        <v>231</v>
      </c>
      <c r="B716" s="75" t="s">
        <v>408</v>
      </c>
      <c r="C716" s="75" t="s">
        <v>31</v>
      </c>
      <c r="D716" s="75" t="s">
        <v>771</v>
      </c>
      <c r="E716" s="75" t="s">
        <v>10</v>
      </c>
      <c r="F716" s="77">
        <v>1000</v>
      </c>
      <c r="G716" s="77">
        <v>0</v>
      </c>
      <c r="H716" s="79">
        <f t="shared" si="24"/>
        <v>1000</v>
      </c>
      <c r="I716" s="45">
        <f t="shared" si="25"/>
        <v>0</v>
      </c>
    </row>
    <row r="717" spans="1:9" ht="12.75">
      <c r="A717" s="76" t="s">
        <v>687</v>
      </c>
      <c r="B717" s="75" t="s">
        <v>408</v>
      </c>
      <c r="C717" s="75" t="s">
        <v>31</v>
      </c>
      <c r="D717" s="75" t="s">
        <v>771</v>
      </c>
      <c r="E717" s="75" t="s">
        <v>174</v>
      </c>
      <c r="F717" s="77">
        <v>1000</v>
      </c>
      <c r="G717" s="77">
        <v>0</v>
      </c>
      <c r="H717" s="79">
        <f t="shared" si="24"/>
        <v>1000</v>
      </c>
      <c r="I717" s="45">
        <f t="shared" si="25"/>
        <v>0</v>
      </c>
    </row>
    <row r="718" spans="1:9" ht="25.5">
      <c r="A718" s="76" t="s">
        <v>772</v>
      </c>
      <c r="B718" s="75" t="s">
        <v>408</v>
      </c>
      <c r="C718" s="75" t="s">
        <v>31</v>
      </c>
      <c r="D718" s="75" t="s">
        <v>773</v>
      </c>
      <c r="E718" s="75" t="s">
        <v>142</v>
      </c>
      <c r="F718" s="77">
        <v>40</v>
      </c>
      <c r="G718" s="77">
        <v>0</v>
      </c>
      <c r="H718" s="79">
        <f t="shared" si="24"/>
        <v>40</v>
      </c>
      <c r="I718" s="45">
        <f t="shared" si="25"/>
        <v>0</v>
      </c>
    </row>
    <row r="719" spans="1:9" ht="25.5">
      <c r="A719" s="76" t="s">
        <v>774</v>
      </c>
      <c r="B719" s="75" t="s">
        <v>408</v>
      </c>
      <c r="C719" s="75" t="s">
        <v>31</v>
      </c>
      <c r="D719" s="75" t="s">
        <v>775</v>
      </c>
      <c r="E719" s="75" t="s">
        <v>142</v>
      </c>
      <c r="F719" s="77">
        <v>40</v>
      </c>
      <c r="G719" s="77">
        <v>0</v>
      </c>
      <c r="H719" s="79">
        <f t="shared" si="24"/>
        <v>40</v>
      </c>
      <c r="I719" s="45">
        <f t="shared" si="25"/>
        <v>0</v>
      </c>
    </row>
    <row r="720" spans="1:9" ht="25.5">
      <c r="A720" s="76" t="s">
        <v>487</v>
      </c>
      <c r="B720" s="75" t="s">
        <v>408</v>
      </c>
      <c r="C720" s="75" t="s">
        <v>31</v>
      </c>
      <c r="D720" s="75" t="s">
        <v>775</v>
      </c>
      <c r="E720" s="75" t="s">
        <v>9</v>
      </c>
      <c r="F720" s="77">
        <v>40</v>
      </c>
      <c r="G720" s="77">
        <v>0</v>
      </c>
      <c r="H720" s="79">
        <f t="shared" si="24"/>
        <v>40</v>
      </c>
      <c r="I720" s="45">
        <f t="shared" si="25"/>
        <v>0</v>
      </c>
    </row>
    <row r="721" spans="1:9" ht="25.5">
      <c r="A721" s="76" t="s">
        <v>231</v>
      </c>
      <c r="B721" s="75" t="s">
        <v>408</v>
      </c>
      <c r="C721" s="75" t="s">
        <v>31</v>
      </c>
      <c r="D721" s="75" t="s">
        <v>775</v>
      </c>
      <c r="E721" s="75" t="s">
        <v>10</v>
      </c>
      <c r="F721" s="77">
        <v>40</v>
      </c>
      <c r="G721" s="77">
        <v>0</v>
      </c>
      <c r="H721" s="79">
        <f t="shared" si="24"/>
        <v>40</v>
      </c>
      <c r="I721" s="45">
        <f t="shared" si="25"/>
        <v>0</v>
      </c>
    </row>
    <row r="722" spans="1:9" ht="12.75">
      <c r="A722" s="76" t="s">
        <v>687</v>
      </c>
      <c r="B722" s="75" t="s">
        <v>408</v>
      </c>
      <c r="C722" s="75" t="s">
        <v>31</v>
      </c>
      <c r="D722" s="75" t="s">
        <v>775</v>
      </c>
      <c r="E722" s="75" t="s">
        <v>174</v>
      </c>
      <c r="F722" s="77">
        <v>40</v>
      </c>
      <c r="G722" s="77">
        <v>0</v>
      </c>
      <c r="H722" s="79">
        <f t="shared" si="24"/>
        <v>40</v>
      </c>
      <c r="I722" s="45">
        <f t="shared" si="25"/>
        <v>0</v>
      </c>
    </row>
    <row r="723" spans="1:9" ht="38.25">
      <c r="A723" s="76" t="s">
        <v>715</v>
      </c>
      <c r="B723" s="75" t="s">
        <v>408</v>
      </c>
      <c r="C723" s="75" t="s">
        <v>31</v>
      </c>
      <c r="D723" s="75" t="s">
        <v>716</v>
      </c>
      <c r="E723" s="75" t="s">
        <v>142</v>
      </c>
      <c r="F723" s="77">
        <v>15465.1255</v>
      </c>
      <c r="G723" s="77">
        <v>15453.8435</v>
      </c>
      <c r="H723" s="79">
        <f t="shared" si="24"/>
        <v>11.281999999999243</v>
      </c>
      <c r="I723" s="45">
        <f t="shared" si="25"/>
        <v>99.92704876530101</v>
      </c>
    </row>
    <row r="724" spans="1:9" ht="38.25">
      <c r="A724" s="76" t="s">
        <v>776</v>
      </c>
      <c r="B724" s="75" t="s">
        <v>408</v>
      </c>
      <c r="C724" s="75" t="s">
        <v>31</v>
      </c>
      <c r="D724" s="75" t="s">
        <v>716</v>
      </c>
      <c r="E724" s="75" t="s">
        <v>142</v>
      </c>
      <c r="F724" s="77">
        <v>1168.2829</v>
      </c>
      <c r="G724" s="77">
        <v>1167.1547</v>
      </c>
      <c r="H724" s="79">
        <f t="shared" si="24"/>
        <v>1.1281999999998789</v>
      </c>
      <c r="I724" s="45">
        <f t="shared" si="25"/>
        <v>99.90343092413663</v>
      </c>
    </row>
    <row r="725" spans="1:9" ht="12.75">
      <c r="A725" s="76" t="s">
        <v>717</v>
      </c>
      <c r="B725" s="75" t="s">
        <v>408</v>
      </c>
      <c r="C725" s="75" t="s">
        <v>31</v>
      </c>
      <c r="D725" s="75" t="s">
        <v>718</v>
      </c>
      <c r="E725" s="75" t="s">
        <v>142</v>
      </c>
      <c r="F725" s="77">
        <v>1168.2829</v>
      </c>
      <c r="G725" s="77">
        <v>1167.1547</v>
      </c>
      <c r="H725" s="79">
        <f t="shared" si="24"/>
        <v>1.1281999999998789</v>
      </c>
      <c r="I725" s="45">
        <f t="shared" si="25"/>
        <v>99.90343092413663</v>
      </c>
    </row>
    <row r="726" spans="1:9" ht="38.25">
      <c r="A726" s="76" t="s">
        <v>777</v>
      </c>
      <c r="B726" s="75" t="s">
        <v>408</v>
      </c>
      <c r="C726" s="75" t="s">
        <v>31</v>
      </c>
      <c r="D726" s="75" t="s">
        <v>778</v>
      </c>
      <c r="E726" s="75" t="s">
        <v>142</v>
      </c>
      <c r="F726" s="77">
        <v>1168.2829</v>
      </c>
      <c r="G726" s="77">
        <v>1167.1547</v>
      </c>
      <c r="H726" s="79">
        <f t="shared" si="24"/>
        <v>1.1281999999998789</v>
      </c>
      <c r="I726" s="45">
        <f t="shared" si="25"/>
        <v>99.90343092413663</v>
      </c>
    </row>
    <row r="727" spans="1:9" ht="25.5">
      <c r="A727" s="76" t="s">
        <v>487</v>
      </c>
      <c r="B727" s="75" t="s">
        <v>408</v>
      </c>
      <c r="C727" s="75" t="s">
        <v>31</v>
      </c>
      <c r="D727" s="75" t="s">
        <v>778</v>
      </c>
      <c r="E727" s="75" t="s">
        <v>9</v>
      </c>
      <c r="F727" s="77">
        <v>1168.2829</v>
      </c>
      <c r="G727" s="77">
        <v>1167.1547</v>
      </c>
      <c r="H727" s="79">
        <f t="shared" si="24"/>
        <v>1.1281999999998789</v>
      </c>
      <c r="I727" s="45">
        <f t="shared" si="25"/>
        <v>99.90343092413663</v>
      </c>
    </row>
    <row r="728" spans="1:9" ht="25.5">
      <c r="A728" s="76" t="s">
        <v>231</v>
      </c>
      <c r="B728" s="75" t="s">
        <v>408</v>
      </c>
      <c r="C728" s="75" t="s">
        <v>31</v>
      </c>
      <c r="D728" s="75" t="s">
        <v>778</v>
      </c>
      <c r="E728" s="75" t="s">
        <v>10</v>
      </c>
      <c r="F728" s="77">
        <v>1168.2829</v>
      </c>
      <c r="G728" s="77">
        <v>1167.1547</v>
      </c>
      <c r="H728" s="79">
        <f t="shared" si="24"/>
        <v>1.1281999999998789</v>
      </c>
      <c r="I728" s="45">
        <f t="shared" si="25"/>
        <v>99.90343092413663</v>
      </c>
    </row>
    <row r="729" spans="1:9" ht="12.75">
      <c r="A729" s="76" t="s">
        <v>687</v>
      </c>
      <c r="B729" s="75" t="s">
        <v>408</v>
      </c>
      <c r="C729" s="75" t="s">
        <v>31</v>
      </c>
      <c r="D729" s="75" t="s">
        <v>778</v>
      </c>
      <c r="E729" s="75" t="s">
        <v>174</v>
      </c>
      <c r="F729" s="77">
        <v>1168.2829</v>
      </c>
      <c r="G729" s="77">
        <v>1167.1547</v>
      </c>
      <c r="H729" s="79">
        <f t="shared" si="24"/>
        <v>1.1281999999998789</v>
      </c>
      <c r="I729" s="45">
        <f t="shared" si="25"/>
        <v>99.90343092413663</v>
      </c>
    </row>
    <row r="730" spans="1:9" ht="12.75">
      <c r="A730" s="76" t="s">
        <v>779</v>
      </c>
      <c r="B730" s="75" t="s">
        <v>408</v>
      </c>
      <c r="C730" s="75" t="s">
        <v>31</v>
      </c>
      <c r="D730" s="75" t="s">
        <v>780</v>
      </c>
      <c r="E730" s="75" t="s">
        <v>142</v>
      </c>
      <c r="F730" s="77">
        <v>14296.8426</v>
      </c>
      <c r="G730" s="77">
        <v>14286.6888</v>
      </c>
      <c r="H730" s="79">
        <f t="shared" si="24"/>
        <v>10.153800000000047</v>
      </c>
      <c r="I730" s="45">
        <f t="shared" si="25"/>
        <v>99.92897872429539</v>
      </c>
    </row>
    <row r="731" spans="1:9" ht="12.75">
      <c r="A731" s="76" t="s">
        <v>1032</v>
      </c>
      <c r="B731" s="75" t="s">
        <v>408</v>
      </c>
      <c r="C731" s="75" t="s">
        <v>31</v>
      </c>
      <c r="D731" s="75" t="s">
        <v>781</v>
      </c>
      <c r="E731" s="75" t="s">
        <v>142</v>
      </c>
      <c r="F731" s="77">
        <v>14296.8426</v>
      </c>
      <c r="G731" s="77">
        <v>14286.6888</v>
      </c>
      <c r="H731" s="79">
        <f t="shared" si="24"/>
        <v>10.153800000000047</v>
      </c>
      <c r="I731" s="45">
        <f t="shared" si="25"/>
        <v>99.92897872429539</v>
      </c>
    </row>
    <row r="732" spans="1:9" ht="25.5">
      <c r="A732" s="76" t="s">
        <v>782</v>
      </c>
      <c r="B732" s="75" t="s">
        <v>408</v>
      </c>
      <c r="C732" s="75" t="s">
        <v>31</v>
      </c>
      <c r="D732" s="75" t="s">
        <v>783</v>
      </c>
      <c r="E732" s="75" t="s">
        <v>142</v>
      </c>
      <c r="F732" s="77">
        <v>14296.8426</v>
      </c>
      <c r="G732" s="77">
        <v>14286.6888</v>
      </c>
      <c r="H732" s="79">
        <f t="shared" si="24"/>
        <v>10.153800000000047</v>
      </c>
      <c r="I732" s="45">
        <f t="shared" si="25"/>
        <v>99.92897872429539</v>
      </c>
    </row>
    <row r="733" spans="1:9" ht="25.5">
      <c r="A733" s="76" t="s">
        <v>487</v>
      </c>
      <c r="B733" s="75" t="s">
        <v>408</v>
      </c>
      <c r="C733" s="75" t="s">
        <v>31</v>
      </c>
      <c r="D733" s="75" t="s">
        <v>783</v>
      </c>
      <c r="E733" s="75" t="s">
        <v>9</v>
      </c>
      <c r="F733" s="77">
        <v>14296.8426</v>
      </c>
      <c r="G733" s="77">
        <v>14286.6888</v>
      </c>
      <c r="H733" s="79">
        <f t="shared" si="24"/>
        <v>10.153800000000047</v>
      </c>
      <c r="I733" s="45">
        <f t="shared" si="25"/>
        <v>99.92897872429539</v>
      </c>
    </row>
    <row r="734" spans="1:9" ht="25.5">
      <c r="A734" s="76" t="s">
        <v>231</v>
      </c>
      <c r="B734" s="75" t="s">
        <v>408</v>
      </c>
      <c r="C734" s="75" t="s">
        <v>31</v>
      </c>
      <c r="D734" s="75" t="s">
        <v>783</v>
      </c>
      <c r="E734" s="75" t="s">
        <v>10</v>
      </c>
      <c r="F734" s="77">
        <v>14296.8426</v>
      </c>
      <c r="G734" s="77">
        <v>14286.6888</v>
      </c>
      <c r="H734" s="79">
        <f aca="true" t="shared" si="26" ref="H734:H797">F734-G734</f>
        <v>10.153800000000047</v>
      </c>
      <c r="I734" s="45">
        <f aca="true" t="shared" si="27" ref="I734:I797">G734/F734*100</f>
        <v>99.92897872429539</v>
      </c>
    </row>
    <row r="735" spans="1:9" ht="12.75">
      <c r="A735" s="76" t="s">
        <v>687</v>
      </c>
      <c r="B735" s="75" t="s">
        <v>408</v>
      </c>
      <c r="C735" s="75" t="s">
        <v>31</v>
      </c>
      <c r="D735" s="75" t="s">
        <v>783</v>
      </c>
      <c r="E735" s="75" t="s">
        <v>174</v>
      </c>
      <c r="F735" s="77">
        <v>14296.8426</v>
      </c>
      <c r="G735" s="77">
        <v>14286.6888</v>
      </c>
      <c r="H735" s="79">
        <f t="shared" si="26"/>
        <v>10.153800000000047</v>
      </c>
      <c r="I735" s="45">
        <f t="shared" si="27"/>
        <v>99.92897872429539</v>
      </c>
    </row>
    <row r="736" spans="1:9" ht="12.75">
      <c r="A736" s="76" t="s">
        <v>207</v>
      </c>
      <c r="B736" s="75" t="s">
        <v>408</v>
      </c>
      <c r="C736" s="75" t="s">
        <v>208</v>
      </c>
      <c r="D736" s="75" t="s">
        <v>215</v>
      </c>
      <c r="E736" s="75" t="s">
        <v>142</v>
      </c>
      <c r="F736" s="77">
        <v>17042.3653</v>
      </c>
      <c r="G736" s="77">
        <v>11219.8497</v>
      </c>
      <c r="H736" s="79">
        <f t="shared" si="26"/>
        <v>5822.515600000001</v>
      </c>
      <c r="I736" s="45">
        <f t="shared" si="27"/>
        <v>65.83504990354831</v>
      </c>
    </row>
    <row r="737" spans="1:9" ht="38.25">
      <c r="A737" s="76" t="s">
        <v>296</v>
      </c>
      <c r="B737" s="75" t="s">
        <v>408</v>
      </c>
      <c r="C737" s="75" t="s">
        <v>208</v>
      </c>
      <c r="D737" s="75" t="s">
        <v>297</v>
      </c>
      <c r="E737" s="75" t="s">
        <v>142</v>
      </c>
      <c r="F737" s="77">
        <v>17042.3653</v>
      </c>
      <c r="G737" s="77">
        <v>11219.8497</v>
      </c>
      <c r="H737" s="79">
        <f t="shared" si="26"/>
        <v>5822.515600000001</v>
      </c>
      <c r="I737" s="45">
        <f t="shared" si="27"/>
        <v>65.83504990354831</v>
      </c>
    </row>
    <row r="738" spans="1:9" ht="25.5">
      <c r="A738" s="76" t="s">
        <v>327</v>
      </c>
      <c r="B738" s="75" t="s">
        <v>408</v>
      </c>
      <c r="C738" s="75" t="s">
        <v>208</v>
      </c>
      <c r="D738" s="75" t="s">
        <v>328</v>
      </c>
      <c r="E738" s="75" t="s">
        <v>142</v>
      </c>
      <c r="F738" s="77">
        <v>17042.3653</v>
      </c>
      <c r="G738" s="77">
        <v>11219.8497</v>
      </c>
      <c r="H738" s="79">
        <f t="shared" si="26"/>
        <v>5822.515600000001</v>
      </c>
      <c r="I738" s="45">
        <f t="shared" si="27"/>
        <v>65.83504990354831</v>
      </c>
    </row>
    <row r="739" spans="1:9" ht="25.5">
      <c r="A739" s="76" t="s">
        <v>453</v>
      </c>
      <c r="B739" s="75" t="s">
        <v>408</v>
      </c>
      <c r="C739" s="75" t="s">
        <v>208</v>
      </c>
      <c r="D739" s="75" t="s">
        <v>454</v>
      </c>
      <c r="E739" s="75" t="s">
        <v>142</v>
      </c>
      <c r="F739" s="77">
        <v>17042.3653</v>
      </c>
      <c r="G739" s="77">
        <v>11219.8497</v>
      </c>
      <c r="H739" s="79">
        <f t="shared" si="26"/>
        <v>5822.515600000001</v>
      </c>
      <c r="I739" s="45">
        <f t="shared" si="27"/>
        <v>65.83504990354831</v>
      </c>
    </row>
    <row r="740" spans="1:9" ht="12.75">
      <c r="A740" s="76" t="s">
        <v>455</v>
      </c>
      <c r="B740" s="75" t="s">
        <v>408</v>
      </c>
      <c r="C740" s="75" t="s">
        <v>208</v>
      </c>
      <c r="D740" s="75" t="s">
        <v>456</v>
      </c>
      <c r="E740" s="75" t="s">
        <v>142</v>
      </c>
      <c r="F740" s="77">
        <v>17042.3653</v>
      </c>
      <c r="G740" s="77">
        <v>11219.8497</v>
      </c>
      <c r="H740" s="79">
        <f t="shared" si="26"/>
        <v>5822.515600000001</v>
      </c>
      <c r="I740" s="45">
        <f t="shared" si="27"/>
        <v>65.83504990354831</v>
      </c>
    </row>
    <row r="741" spans="1:9" ht="38.25">
      <c r="A741" s="76" t="s">
        <v>222</v>
      </c>
      <c r="B741" s="75" t="s">
        <v>408</v>
      </c>
      <c r="C741" s="75" t="s">
        <v>208</v>
      </c>
      <c r="D741" s="75" t="s">
        <v>456</v>
      </c>
      <c r="E741" s="75" t="s">
        <v>7</v>
      </c>
      <c r="F741" s="77">
        <v>14167.6592</v>
      </c>
      <c r="G741" s="77">
        <v>10132.1747</v>
      </c>
      <c r="H741" s="79">
        <f t="shared" si="26"/>
        <v>4035.4845000000005</v>
      </c>
      <c r="I741" s="45">
        <f t="shared" si="27"/>
        <v>71.51622266577388</v>
      </c>
    </row>
    <row r="742" spans="1:9" ht="12.75">
      <c r="A742" s="76" t="s">
        <v>263</v>
      </c>
      <c r="B742" s="75" t="s">
        <v>408</v>
      </c>
      <c r="C742" s="75" t="s">
        <v>208</v>
      </c>
      <c r="D742" s="75" t="s">
        <v>456</v>
      </c>
      <c r="E742" s="75" t="s">
        <v>12</v>
      </c>
      <c r="F742" s="77">
        <v>14167.6592</v>
      </c>
      <c r="G742" s="77">
        <v>10132.1747</v>
      </c>
      <c r="H742" s="79">
        <f t="shared" si="26"/>
        <v>4035.4845000000005</v>
      </c>
      <c r="I742" s="45">
        <f t="shared" si="27"/>
        <v>71.51622266577388</v>
      </c>
    </row>
    <row r="743" spans="1:9" ht="12.75">
      <c r="A743" s="76" t="s">
        <v>571</v>
      </c>
      <c r="B743" s="75" t="s">
        <v>408</v>
      </c>
      <c r="C743" s="75" t="s">
        <v>208</v>
      </c>
      <c r="D743" s="75" t="s">
        <v>456</v>
      </c>
      <c r="E743" s="75" t="s">
        <v>182</v>
      </c>
      <c r="F743" s="77">
        <v>10671.5</v>
      </c>
      <c r="G743" s="77">
        <v>7486.0298</v>
      </c>
      <c r="H743" s="79">
        <f t="shared" si="26"/>
        <v>3185.4701999999997</v>
      </c>
      <c r="I743" s="45">
        <f t="shared" si="27"/>
        <v>70.14974277280608</v>
      </c>
    </row>
    <row r="744" spans="1:9" ht="25.5">
      <c r="A744" s="76" t="s">
        <v>572</v>
      </c>
      <c r="B744" s="75" t="s">
        <v>408</v>
      </c>
      <c r="C744" s="75" t="s">
        <v>208</v>
      </c>
      <c r="D744" s="75" t="s">
        <v>456</v>
      </c>
      <c r="E744" s="75" t="s">
        <v>183</v>
      </c>
      <c r="F744" s="77">
        <v>372</v>
      </c>
      <c r="G744" s="77">
        <v>202.257</v>
      </c>
      <c r="H744" s="79">
        <f t="shared" si="26"/>
        <v>169.743</v>
      </c>
      <c r="I744" s="45">
        <f t="shared" si="27"/>
        <v>54.370161290322585</v>
      </c>
    </row>
    <row r="745" spans="1:9" ht="25.5">
      <c r="A745" s="76" t="s">
        <v>573</v>
      </c>
      <c r="B745" s="75" t="s">
        <v>408</v>
      </c>
      <c r="C745" s="75" t="s">
        <v>208</v>
      </c>
      <c r="D745" s="75" t="s">
        <v>456</v>
      </c>
      <c r="E745" s="75" t="s">
        <v>264</v>
      </c>
      <c r="F745" s="77">
        <v>3124.1592</v>
      </c>
      <c r="G745" s="77">
        <v>2443.8879</v>
      </c>
      <c r="H745" s="79">
        <f t="shared" si="26"/>
        <v>680.2712999999999</v>
      </c>
      <c r="I745" s="45">
        <f t="shared" si="27"/>
        <v>78.22545982931985</v>
      </c>
    </row>
    <row r="746" spans="1:9" ht="25.5">
      <c r="A746" s="76" t="s">
        <v>487</v>
      </c>
      <c r="B746" s="75" t="s">
        <v>408</v>
      </c>
      <c r="C746" s="75" t="s">
        <v>208</v>
      </c>
      <c r="D746" s="75" t="s">
        <v>456</v>
      </c>
      <c r="E746" s="75" t="s">
        <v>9</v>
      </c>
      <c r="F746" s="77">
        <v>704.74</v>
      </c>
      <c r="G746" s="77">
        <v>554.1466</v>
      </c>
      <c r="H746" s="79">
        <f t="shared" si="26"/>
        <v>150.59339999999997</v>
      </c>
      <c r="I746" s="45">
        <f t="shared" si="27"/>
        <v>78.63135340693022</v>
      </c>
    </row>
    <row r="747" spans="1:9" ht="25.5">
      <c r="A747" s="76" t="s">
        <v>231</v>
      </c>
      <c r="B747" s="75" t="s">
        <v>408</v>
      </c>
      <c r="C747" s="75" t="s">
        <v>208</v>
      </c>
      <c r="D747" s="75" t="s">
        <v>456</v>
      </c>
      <c r="E747" s="75" t="s">
        <v>10</v>
      </c>
      <c r="F747" s="77">
        <v>704.74</v>
      </c>
      <c r="G747" s="77">
        <v>554.1466</v>
      </c>
      <c r="H747" s="79">
        <f t="shared" si="26"/>
        <v>150.59339999999997</v>
      </c>
      <c r="I747" s="45">
        <f t="shared" si="27"/>
        <v>78.63135340693022</v>
      </c>
    </row>
    <row r="748" spans="1:9" ht="25.5">
      <c r="A748" s="76" t="s">
        <v>232</v>
      </c>
      <c r="B748" s="75" t="s">
        <v>408</v>
      </c>
      <c r="C748" s="75" t="s">
        <v>208</v>
      </c>
      <c r="D748" s="75" t="s">
        <v>456</v>
      </c>
      <c r="E748" s="75" t="s">
        <v>173</v>
      </c>
      <c r="F748" s="77">
        <v>314.6498</v>
      </c>
      <c r="G748" s="77">
        <v>219.6611</v>
      </c>
      <c r="H748" s="79">
        <f t="shared" si="26"/>
        <v>94.98870000000002</v>
      </c>
      <c r="I748" s="45">
        <f t="shared" si="27"/>
        <v>69.8112949698363</v>
      </c>
    </row>
    <row r="749" spans="1:9" ht="12.75">
      <c r="A749" s="76" t="s">
        <v>687</v>
      </c>
      <c r="B749" s="75" t="s">
        <v>408</v>
      </c>
      <c r="C749" s="75" t="s">
        <v>208</v>
      </c>
      <c r="D749" s="75" t="s">
        <v>456</v>
      </c>
      <c r="E749" s="75" t="s">
        <v>174</v>
      </c>
      <c r="F749" s="77">
        <v>390.0902</v>
      </c>
      <c r="G749" s="77">
        <v>334.4855</v>
      </c>
      <c r="H749" s="79">
        <f t="shared" si="26"/>
        <v>55.60469999999998</v>
      </c>
      <c r="I749" s="45">
        <f t="shared" si="27"/>
        <v>85.74568138343389</v>
      </c>
    </row>
    <row r="750" spans="1:9" ht="12.75">
      <c r="A750" s="76" t="s">
        <v>238</v>
      </c>
      <c r="B750" s="75" t="s">
        <v>408</v>
      </c>
      <c r="C750" s="75" t="s">
        <v>208</v>
      </c>
      <c r="D750" s="75" t="s">
        <v>456</v>
      </c>
      <c r="E750" s="75" t="s">
        <v>115</v>
      </c>
      <c r="F750" s="77">
        <v>2169.9661</v>
      </c>
      <c r="G750" s="77">
        <v>533.5284</v>
      </c>
      <c r="H750" s="79">
        <f t="shared" si="26"/>
        <v>1636.4377</v>
      </c>
      <c r="I750" s="45">
        <f t="shared" si="27"/>
        <v>24.586946312202755</v>
      </c>
    </row>
    <row r="751" spans="1:9" ht="12.75">
      <c r="A751" s="76" t="s">
        <v>277</v>
      </c>
      <c r="B751" s="75" t="s">
        <v>408</v>
      </c>
      <c r="C751" s="75" t="s">
        <v>208</v>
      </c>
      <c r="D751" s="75" t="s">
        <v>456</v>
      </c>
      <c r="E751" s="75" t="s">
        <v>176</v>
      </c>
      <c r="F751" s="77">
        <v>23.9255</v>
      </c>
      <c r="G751" s="77">
        <v>19.1755</v>
      </c>
      <c r="H751" s="79">
        <f t="shared" si="26"/>
        <v>4.75</v>
      </c>
      <c r="I751" s="45">
        <f t="shared" si="27"/>
        <v>80.14670539800632</v>
      </c>
    </row>
    <row r="752" spans="1:9" ht="63.75">
      <c r="A752" s="76" t="s">
        <v>278</v>
      </c>
      <c r="B752" s="75" t="s">
        <v>408</v>
      </c>
      <c r="C752" s="75" t="s">
        <v>208</v>
      </c>
      <c r="D752" s="75" t="s">
        <v>456</v>
      </c>
      <c r="E752" s="75" t="s">
        <v>1</v>
      </c>
      <c r="F752" s="77">
        <v>23.9255</v>
      </c>
      <c r="G752" s="77">
        <v>19.1755</v>
      </c>
      <c r="H752" s="79">
        <f t="shared" si="26"/>
        <v>4.75</v>
      </c>
      <c r="I752" s="45">
        <f t="shared" si="27"/>
        <v>80.14670539800632</v>
      </c>
    </row>
    <row r="753" spans="1:9" ht="12.75">
      <c r="A753" s="76" t="s">
        <v>239</v>
      </c>
      <c r="B753" s="75" t="s">
        <v>408</v>
      </c>
      <c r="C753" s="75" t="s">
        <v>208</v>
      </c>
      <c r="D753" s="75" t="s">
        <v>456</v>
      </c>
      <c r="E753" s="75" t="s">
        <v>11</v>
      </c>
      <c r="F753" s="77">
        <v>2146.0406</v>
      </c>
      <c r="G753" s="77">
        <v>514.3529</v>
      </c>
      <c r="H753" s="79">
        <f t="shared" si="26"/>
        <v>1631.6877</v>
      </c>
      <c r="I753" s="45">
        <f t="shared" si="27"/>
        <v>23.96752885290241</v>
      </c>
    </row>
    <row r="754" spans="1:9" ht="12.75">
      <c r="A754" s="76" t="s">
        <v>735</v>
      </c>
      <c r="B754" s="75" t="s">
        <v>408</v>
      </c>
      <c r="C754" s="75" t="s">
        <v>208</v>
      </c>
      <c r="D754" s="75" t="s">
        <v>456</v>
      </c>
      <c r="E754" s="75" t="s">
        <v>736</v>
      </c>
      <c r="F754" s="77">
        <v>581.0406</v>
      </c>
      <c r="G754" s="77">
        <v>323.768</v>
      </c>
      <c r="H754" s="79">
        <f t="shared" si="26"/>
        <v>257.27260000000007</v>
      </c>
      <c r="I754" s="45">
        <f t="shared" si="27"/>
        <v>55.722095839774354</v>
      </c>
    </row>
    <row r="755" spans="1:9" ht="12.75">
      <c r="A755" s="76" t="s">
        <v>245</v>
      </c>
      <c r="B755" s="75" t="s">
        <v>408</v>
      </c>
      <c r="C755" s="75" t="s">
        <v>208</v>
      </c>
      <c r="D755" s="75" t="s">
        <v>456</v>
      </c>
      <c r="E755" s="75" t="s">
        <v>175</v>
      </c>
      <c r="F755" s="77">
        <v>1335</v>
      </c>
      <c r="G755" s="77">
        <v>0.3</v>
      </c>
      <c r="H755" s="79">
        <f t="shared" si="26"/>
        <v>1334.7</v>
      </c>
      <c r="I755" s="45">
        <f t="shared" si="27"/>
        <v>0.02247191011235955</v>
      </c>
    </row>
    <row r="756" spans="1:9" ht="12.75">
      <c r="A756" s="76" t="s">
        <v>240</v>
      </c>
      <c r="B756" s="75" t="s">
        <v>408</v>
      </c>
      <c r="C756" s="75" t="s">
        <v>208</v>
      </c>
      <c r="D756" s="75" t="s">
        <v>456</v>
      </c>
      <c r="E756" s="75" t="s">
        <v>40</v>
      </c>
      <c r="F756" s="77">
        <v>230</v>
      </c>
      <c r="G756" s="77">
        <v>190.2849</v>
      </c>
      <c r="H756" s="79">
        <f t="shared" si="26"/>
        <v>39.71510000000001</v>
      </c>
      <c r="I756" s="45">
        <f t="shared" si="27"/>
        <v>82.7325652173913</v>
      </c>
    </row>
    <row r="757" spans="1:9" ht="25.5">
      <c r="A757" s="76" t="s">
        <v>457</v>
      </c>
      <c r="B757" s="75" t="s">
        <v>458</v>
      </c>
      <c r="C757" s="75" t="s">
        <v>53</v>
      </c>
      <c r="D757" s="75" t="s">
        <v>215</v>
      </c>
      <c r="E757" s="75" t="s">
        <v>142</v>
      </c>
      <c r="F757" s="77">
        <v>119213.6664</v>
      </c>
      <c r="G757" s="77">
        <v>69925.8341</v>
      </c>
      <c r="H757" s="79">
        <f t="shared" si="26"/>
        <v>49287.83230000001</v>
      </c>
      <c r="I757" s="45">
        <f t="shared" si="27"/>
        <v>58.65588754344358</v>
      </c>
    </row>
    <row r="758" spans="1:9" ht="12.75">
      <c r="A758" s="76" t="s">
        <v>54</v>
      </c>
      <c r="B758" s="75" t="s">
        <v>458</v>
      </c>
      <c r="C758" s="75" t="s">
        <v>143</v>
      </c>
      <c r="D758" s="75" t="s">
        <v>215</v>
      </c>
      <c r="E758" s="75" t="s">
        <v>142</v>
      </c>
      <c r="F758" s="77">
        <v>24214.1719</v>
      </c>
      <c r="G758" s="77">
        <v>13957.8557</v>
      </c>
      <c r="H758" s="79">
        <f t="shared" si="26"/>
        <v>10256.316200000001</v>
      </c>
      <c r="I758" s="45">
        <f t="shared" si="27"/>
        <v>57.64333282857383</v>
      </c>
    </row>
    <row r="759" spans="1:9" ht="38.25">
      <c r="A759" s="76" t="s">
        <v>64</v>
      </c>
      <c r="B759" s="75" t="s">
        <v>458</v>
      </c>
      <c r="C759" s="75" t="s">
        <v>146</v>
      </c>
      <c r="D759" s="75" t="s">
        <v>215</v>
      </c>
      <c r="E759" s="75" t="s">
        <v>142</v>
      </c>
      <c r="F759" s="77">
        <v>12684.9424</v>
      </c>
      <c r="G759" s="77">
        <v>8008.0365</v>
      </c>
      <c r="H759" s="79">
        <f t="shared" si="26"/>
        <v>4676.9059</v>
      </c>
      <c r="I759" s="45">
        <f t="shared" si="27"/>
        <v>63.13025512831655</v>
      </c>
    </row>
    <row r="760" spans="1:9" ht="25.5">
      <c r="A760" s="76" t="s">
        <v>216</v>
      </c>
      <c r="B760" s="75" t="s">
        <v>458</v>
      </c>
      <c r="C760" s="75" t="s">
        <v>146</v>
      </c>
      <c r="D760" s="75" t="s">
        <v>217</v>
      </c>
      <c r="E760" s="75" t="s">
        <v>142</v>
      </c>
      <c r="F760" s="77">
        <v>12684.9424</v>
      </c>
      <c r="G760" s="77">
        <v>8008.0365</v>
      </c>
      <c r="H760" s="79">
        <f t="shared" si="26"/>
        <v>4676.9059</v>
      </c>
      <c r="I760" s="45">
        <f t="shared" si="27"/>
        <v>63.13025512831655</v>
      </c>
    </row>
    <row r="761" spans="1:9" ht="38.25">
      <c r="A761" s="76" t="s">
        <v>218</v>
      </c>
      <c r="B761" s="75" t="s">
        <v>458</v>
      </c>
      <c r="C761" s="75" t="s">
        <v>146</v>
      </c>
      <c r="D761" s="75" t="s">
        <v>219</v>
      </c>
      <c r="E761" s="75" t="s">
        <v>142</v>
      </c>
      <c r="F761" s="77">
        <v>12684.9424</v>
      </c>
      <c r="G761" s="77">
        <v>8008.0365</v>
      </c>
      <c r="H761" s="79">
        <f t="shared" si="26"/>
        <v>4676.9059</v>
      </c>
      <c r="I761" s="45">
        <f t="shared" si="27"/>
        <v>63.13025512831655</v>
      </c>
    </row>
    <row r="762" spans="1:9" ht="38.25">
      <c r="A762" s="76" t="s">
        <v>235</v>
      </c>
      <c r="B762" s="75" t="s">
        <v>458</v>
      </c>
      <c r="C762" s="75" t="s">
        <v>146</v>
      </c>
      <c r="D762" s="75" t="s">
        <v>236</v>
      </c>
      <c r="E762" s="75" t="s">
        <v>142</v>
      </c>
      <c r="F762" s="77">
        <v>12684.9424</v>
      </c>
      <c r="G762" s="77">
        <v>8008.0365</v>
      </c>
      <c r="H762" s="79">
        <f t="shared" si="26"/>
        <v>4676.9059</v>
      </c>
      <c r="I762" s="45">
        <f t="shared" si="27"/>
        <v>63.13025512831655</v>
      </c>
    </row>
    <row r="763" spans="1:9" ht="25.5">
      <c r="A763" s="76" t="s">
        <v>227</v>
      </c>
      <c r="B763" s="75" t="s">
        <v>458</v>
      </c>
      <c r="C763" s="75" t="s">
        <v>146</v>
      </c>
      <c r="D763" s="75" t="s">
        <v>244</v>
      </c>
      <c r="E763" s="75" t="s">
        <v>142</v>
      </c>
      <c r="F763" s="77">
        <v>12339.9224</v>
      </c>
      <c r="G763" s="77">
        <v>7820.7407</v>
      </c>
      <c r="H763" s="79">
        <f t="shared" si="26"/>
        <v>4519.181699999999</v>
      </c>
      <c r="I763" s="45">
        <f t="shared" si="27"/>
        <v>63.37755170972551</v>
      </c>
    </row>
    <row r="764" spans="1:9" ht="38.25">
      <c r="A764" s="76" t="s">
        <v>222</v>
      </c>
      <c r="B764" s="75" t="s">
        <v>458</v>
      </c>
      <c r="C764" s="75" t="s">
        <v>146</v>
      </c>
      <c r="D764" s="75" t="s">
        <v>244</v>
      </c>
      <c r="E764" s="75" t="s">
        <v>7</v>
      </c>
      <c r="F764" s="77">
        <v>12339.9224</v>
      </c>
      <c r="G764" s="77">
        <v>7820.7407</v>
      </c>
      <c r="H764" s="79">
        <f t="shared" si="26"/>
        <v>4519.181699999999</v>
      </c>
      <c r="I764" s="45">
        <f t="shared" si="27"/>
        <v>63.37755170972551</v>
      </c>
    </row>
    <row r="765" spans="1:9" ht="12.75">
      <c r="A765" s="76" t="s">
        <v>223</v>
      </c>
      <c r="B765" s="75" t="s">
        <v>458</v>
      </c>
      <c r="C765" s="75" t="s">
        <v>146</v>
      </c>
      <c r="D765" s="75" t="s">
        <v>244</v>
      </c>
      <c r="E765" s="75" t="s">
        <v>8</v>
      </c>
      <c r="F765" s="77">
        <v>12339.9224</v>
      </c>
      <c r="G765" s="77">
        <v>7820.7407</v>
      </c>
      <c r="H765" s="79">
        <f t="shared" si="26"/>
        <v>4519.181699999999</v>
      </c>
      <c r="I765" s="45">
        <f t="shared" si="27"/>
        <v>63.37755170972551</v>
      </c>
    </row>
    <row r="766" spans="1:9" ht="12.75">
      <c r="A766" s="76" t="s">
        <v>224</v>
      </c>
      <c r="B766" s="75" t="s">
        <v>458</v>
      </c>
      <c r="C766" s="75" t="s">
        <v>146</v>
      </c>
      <c r="D766" s="75" t="s">
        <v>244</v>
      </c>
      <c r="E766" s="75" t="s">
        <v>171</v>
      </c>
      <c r="F766" s="77">
        <v>9477.667</v>
      </c>
      <c r="G766" s="77">
        <v>6025.6832</v>
      </c>
      <c r="H766" s="79">
        <f t="shared" si="26"/>
        <v>3451.983799999999</v>
      </c>
      <c r="I766" s="45">
        <f t="shared" si="27"/>
        <v>63.57770535723613</v>
      </c>
    </row>
    <row r="767" spans="1:9" ht="38.25">
      <c r="A767" s="76" t="s">
        <v>225</v>
      </c>
      <c r="B767" s="75" t="s">
        <v>458</v>
      </c>
      <c r="C767" s="75" t="s">
        <v>146</v>
      </c>
      <c r="D767" s="75" t="s">
        <v>244</v>
      </c>
      <c r="E767" s="75" t="s">
        <v>226</v>
      </c>
      <c r="F767" s="77">
        <v>2862.2554</v>
      </c>
      <c r="G767" s="77">
        <v>1795.0575</v>
      </c>
      <c r="H767" s="79">
        <f t="shared" si="26"/>
        <v>1067.1979000000001</v>
      </c>
      <c r="I767" s="45">
        <f t="shared" si="27"/>
        <v>62.71479127963213</v>
      </c>
    </row>
    <row r="768" spans="1:9" ht="25.5">
      <c r="A768" s="76" t="s">
        <v>229</v>
      </c>
      <c r="B768" s="75" t="s">
        <v>458</v>
      </c>
      <c r="C768" s="75" t="s">
        <v>146</v>
      </c>
      <c r="D768" s="75" t="s">
        <v>237</v>
      </c>
      <c r="E768" s="75" t="s">
        <v>142</v>
      </c>
      <c r="F768" s="77">
        <v>140.52</v>
      </c>
      <c r="G768" s="77">
        <v>62.15</v>
      </c>
      <c r="H768" s="79">
        <f t="shared" si="26"/>
        <v>78.37</v>
      </c>
      <c r="I768" s="45">
        <f t="shared" si="27"/>
        <v>44.22857956162824</v>
      </c>
    </row>
    <row r="769" spans="1:9" ht="38.25">
      <c r="A769" s="76" t="s">
        <v>222</v>
      </c>
      <c r="B769" s="75" t="s">
        <v>458</v>
      </c>
      <c r="C769" s="75" t="s">
        <v>146</v>
      </c>
      <c r="D769" s="75" t="s">
        <v>237</v>
      </c>
      <c r="E769" s="75" t="s">
        <v>7</v>
      </c>
      <c r="F769" s="77">
        <v>38.7</v>
      </c>
      <c r="G769" s="77">
        <v>11.5</v>
      </c>
      <c r="H769" s="79">
        <f t="shared" si="26"/>
        <v>27.200000000000003</v>
      </c>
      <c r="I769" s="45">
        <f t="shared" si="27"/>
        <v>29.71576227390181</v>
      </c>
    </row>
    <row r="770" spans="1:9" ht="12.75">
      <c r="A770" s="76" t="s">
        <v>223</v>
      </c>
      <c r="B770" s="75" t="s">
        <v>458</v>
      </c>
      <c r="C770" s="75" t="s">
        <v>146</v>
      </c>
      <c r="D770" s="75" t="s">
        <v>237</v>
      </c>
      <c r="E770" s="75" t="s">
        <v>8</v>
      </c>
      <c r="F770" s="77">
        <v>38.7</v>
      </c>
      <c r="G770" s="77">
        <v>11.5</v>
      </c>
      <c r="H770" s="79">
        <f t="shared" si="26"/>
        <v>27.200000000000003</v>
      </c>
      <c r="I770" s="45">
        <f t="shared" si="27"/>
        <v>29.71576227390181</v>
      </c>
    </row>
    <row r="771" spans="1:9" ht="25.5">
      <c r="A771" s="76" t="s">
        <v>486</v>
      </c>
      <c r="B771" s="75" t="s">
        <v>458</v>
      </c>
      <c r="C771" s="75" t="s">
        <v>146</v>
      </c>
      <c r="D771" s="75" t="s">
        <v>237</v>
      </c>
      <c r="E771" s="75" t="s">
        <v>172</v>
      </c>
      <c r="F771" s="77">
        <v>38.7</v>
      </c>
      <c r="G771" s="77">
        <v>11.5</v>
      </c>
      <c r="H771" s="79">
        <f t="shared" si="26"/>
        <v>27.200000000000003</v>
      </c>
      <c r="I771" s="45">
        <f t="shared" si="27"/>
        <v>29.71576227390181</v>
      </c>
    </row>
    <row r="772" spans="1:9" ht="25.5">
      <c r="A772" s="76" t="s">
        <v>487</v>
      </c>
      <c r="B772" s="75" t="s">
        <v>458</v>
      </c>
      <c r="C772" s="75" t="s">
        <v>146</v>
      </c>
      <c r="D772" s="75" t="s">
        <v>237</v>
      </c>
      <c r="E772" s="75" t="s">
        <v>9</v>
      </c>
      <c r="F772" s="77">
        <v>100.65</v>
      </c>
      <c r="G772" s="77">
        <v>50.65</v>
      </c>
      <c r="H772" s="79">
        <f t="shared" si="26"/>
        <v>50.00000000000001</v>
      </c>
      <c r="I772" s="45">
        <f t="shared" si="27"/>
        <v>50.32290114257327</v>
      </c>
    </row>
    <row r="773" spans="1:9" ht="25.5">
      <c r="A773" s="76" t="s">
        <v>231</v>
      </c>
      <c r="B773" s="75" t="s">
        <v>458</v>
      </c>
      <c r="C773" s="75" t="s">
        <v>146</v>
      </c>
      <c r="D773" s="75" t="s">
        <v>237</v>
      </c>
      <c r="E773" s="75" t="s">
        <v>10</v>
      </c>
      <c r="F773" s="77">
        <v>100.65</v>
      </c>
      <c r="G773" s="77">
        <v>50.65</v>
      </c>
      <c r="H773" s="79">
        <f t="shared" si="26"/>
        <v>50.00000000000001</v>
      </c>
      <c r="I773" s="45">
        <f t="shared" si="27"/>
        <v>50.32290114257327</v>
      </c>
    </row>
    <row r="774" spans="1:9" ht="25.5">
      <c r="A774" s="76" t="s">
        <v>232</v>
      </c>
      <c r="B774" s="75" t="s">
        <v>458</v>
      </c>
      <c r="C774" s="75" t="s">
        <v>146</v>
      </c>
      <c r="D774" s="75" t="s">
        <v>237</v>
      </c>
      <c r="E774" s="75" t="s">
        <v>173</v>
      </c>
      <c r="F774" s="77">
        <v>10.65</v>
      </c>
      <c r="G774" s="77">
        <v>10.65</v>
      </c>
      <c r="H774" s="79">
        <f t="shared" si="26"/>
        <v>0</v>
      </c>
      <c r="I774" s="45">
        <f t="shared" si="27"/>
        <v>100</v>
      </c>
    </row>
    <row r="775" spans="1:9" ht="12.75">
      <c r="A775" s="76" t="s">
        <v>687</v>
      </c>
      <c r="B775" s="75" t="s">
        <v>458</v>
      </c>
      <c r="C775" s="75" t="s">
        <v>146</v>
      </c>
      <c r="D775" s="75" t="s">
        <v>237</v>
      </c>
      <c r="E775" s="75" t="s">
        <v>174</v>
      </c>
      <c r="F775" s="77">
        <v>90</v>
      </c>
      <c r="G775" s="77">
        <v>40</v>
      </c>
      <c r="H775" s="79">
        <f t="shared" si="26"/>
        <v>50</v>
      </c>
      <c r="I775" s="45">
        <f t="shared" si="27"/>
        <v>44.44444444444444</v>
      </c>
    </row>
    <row r="776" spans="1:9" ht="12.75">
      <c r="A776" s="76" t="s">
        <v>238</v>
      </c>
      <c r="B776" s="75" t="s">
        <v>458</v>
      </c>
      <c r="C776" s="75" t="s">
        <v>146</v>
      </c>
      <c r="D776" s="75" t="s">
        <v>237</v>
      </c>
      <c r="E776" s="75" t="s">
        <v>115</v>
      </c>
      <c r="F776" s="77">
        <v>1.17</v>
      </c>
      <c r="G776" s="77">
        <v>0</v>
      </c>
      <c r="H776" s="79">
        <f t="shared" si="26"/>
        <v>1.17</v>
      </c>
      <c r="I776" s="45">
        <f t="shared" si="27"/>
        <v>0</v>
      </c>
    </row>
    <row r="777" spans="1:9" ht="12.75">
      <c r="A777" s="76" t="s">
        <v>239</v>
      </c>
      <c r="B777" s="75" t="s">
        <v>458</v>
      </c>
      <c r="C777" s="75" t="s">
        <v>146</v>
      </c>
      <c r="D777" s="75" t="s">
        <v>237</v>
      </c>
      <c r="E777" s="75" t="s">
        <v>11</v>
      </c>
      <c r="F777" s="77">
        <v>1.17</v>
      </c>
      <c r="G777" s="77">
        <v>0</v>
      </c>
      <c r="H777" s="79">
        <f t="shared" si="26"/>
        <v>1.17</v>
      </c>
      <c r="I777" s="45">
        <f t="shared" si="27"/>
        <v>0</v>
      </c>
    </row>
    <row r="778" spans="1:9" ht="12.75">
      <c r="A778" s="76" t="s">
        <v>240</v>
      </c>
      <c r="B778" s="75" t="s">
        <v>458</v>
      </c>
      <c r="C778" s="75" t="s">
        <v>146</v>
      </c>
      <c r="D778" s="75" t="s">
        <v>237</v>
      </c>
      <c r="E778" s="75" t="s">
        <v>40</v>
      </c>
      <c r="F778" s="77">
        <v>1.17</v>
      </c>
      <c r="G778" s="77">
        <v>0</v>
      </c>
      <c r="H778" s="79">
        <f t="shared" si="26"/>
        <v>1.17</v>
      </c>
      <c r="I778" s="45">
        <f t="shared" si="27"/>
        <v>0</v>
      </c>
    </row>
    <row r="779" spans="1:9" ht="38.25">
      <c r="A779" s="76" t="s">
        <v>233</v>
      </c>
      <c r="B779" s="75" t="s">
        <v>458</v>
      </c>
      <c r="C779" s="75" t="s">
        <v>146</v>
      </c>
      <c r="D779" s="75" t="s">
        <v>246</v>
      </c>
      <c r="E779" s="75" t="s">
        <v>142</v>
      </c>
      <c r="F779" s="77">
        <v>204.5</v>
      </c>
      <c r="G779" s="77">
        <v>125.1458</v>
      </c>
      <c r="H779" s="79">
        <f t="shared" si="26"/>
        <v>79.3542</v>
      </c>
      <c r="I779" s="45">
        <f t="shared" si="27"/>
        <v>61.1959902200489</v>
      </c>
    </row>
    <row r="780" spans="1:9" ht="38.25">
      <c r="A780" s="76" t="s">
        <v>222</v>
      </c>
      <c r="B780" s="75" t="s">
        <v>458</v>
      </c>
      <c r="C780" s="75" t="s">
        <v>146</v>
      </c>
      <c r="D780" s="75" t="s">
        <v>246</v>
      </c>
      <c r="E780" s="75" t="s">
        <v>7</v>
      </c>
      <c r="F780" s="77">
        <v>204.5</v>
      </c>
      <c r="G780" s="77">
        <v>125.1458</v>
      </c>
      <c r="H780" s="79">
        <f t="shared" si="26"/>
        <v>79.3542</v>
      </c>
      <c r="I780" s="45">
        <f t="shared" si="27"/>
        <v>61.1959902200489</v>
      </c>
    </row>
    <row r="781" spans="1:9" ht="12.75">
      <c r="A781" s="76" t="s">
        <v>223</v>
      </c>
      <c r="B781" s="75" t="s">
        <v>458</v>
      </c>
      <c r="C781" s="75" t="s">
        <v>146</v>
      </c>
      <c r="D781" s="75" t="s">
        <v>246</v>
      </c>
      <c r="E781" s="75" t="s">
        <v>8</v>
      </c>
      <c r="F781" s="77">
        <v>204.5</v>
      </c>
      <c r="G781" s="77">
        <v>125.1458</v>
      </c>
      <c r="H781" s="79">
        <f t="shared" si="26"/>
        <v>79.3542</v>
      </c>
      <c r="I781" s="45">
        <f t="shared" si="27"/>
        <v>61.1959902200489</v>
      </c>
    </row>
    <row r="782" spans="1:9" ht="25.5">
      <c r="A782" s="76" t="s">
        <v>486</v>
      </c>
      <c r="B782" s="75" t="s">
        <v>458</v>
      </c>
      <c r="C782" s="75" t="s">
        <v>146</v>
      </c>
      <c r="D782" s="75" t="s">
        <v>246</v>
      </c>
      <c r="E782" s="75" t="s">
        <v>172</v>
      </c>
      <c r="F782" s="77">
        <v>182</v>
      </c>
      <c r="G782" s="77">
        <v>125.1458</v>
      </c>
      <c r="H782" s="79">
        <f t="shared" si="26"/>
        <v>56.854200000000006</v>
      </c>
      <c r="I782" s="45">
        <f t="shared" si="27"/>
        <v>68.76142857142857</v>
      </c>
    </row>
    <row r="783" spans="1:9" ht="38.25">
      <c r="A783" s="76" t="s">
        <v>225</v>
      </c>
      <c r="B783" s="75" t="s">
        <v>458</v>
      </c>
      <c r="C783" s="75" t="s">
        <v>146</v>
      </c>
      <c r="D783" s="75" t="s">
        <v>246</v>
      </c>
      <c r="E783" s="75" t="s">
        <v>226</v>
      </c>
      <c r="F783" s="77">
        <v>22.5</v>
      </c>
      <c r="G783" s="77">
        <v>0</v>
      </c>
      <c r="H783" s="79">
        <f t="shared" si="26"/>
        <v>22.5</v>
      </c>
      <c r="I783" s="45">
        <f t="shared" si="27"/>
        <v>0</v>
      </c>
    </row>
    <row r="784" spans="1:9" ht="12.75">
      <c r="A784" s="76" t="s">
        <v>65</v>
      </c>
      <c r="B784" s="75" t="s">
        <v>458</v>
      </c>
      <c r="C784" s="75" t="s">
        <v>18</v>
      </c>
      <c r="D784" s="75" t="s">
        <v>215</v>
      </c>
      <c r="E784" s="75" t="s">
        <v>142</v>
      </c>
      <c r="F784" s="77">
        <v>11529.2295</v>
      </c>
      <c r="G784" s="77">
        <v>5949.8192</v>
      </c>
      <c r="H784" s="79">
        <f t="shared" si="26"/>
        <v>5579.4103</v>
      </c>
      <c r="I784" s="45">
        <f t="shared" si="27"/>
        <v>51.60639052245426</v>
      </c>
    </row>
    <row r="785" spans="1:9" ht="25.5">
      <c r="A785" s="76" t="s">
        <v>216</v>
      </c>
      <c r="B785" s="75" t="s">
        <v>458</v>
      </c>
      <c r="C785" s="75" t="s">
        <v>18</v>
      </c>
      <c r="D785" s="75" t="s">
        <v>217</v>
      </c>
      <c r="E785" s="75" t="s">
        <v>142</v>
      </c>
      <c r="F785" s="77">
        <v>10205.6117</v>
      </c>
      <c r="G785" s="77">
        <v>5662.9396</v>
      </c>
      <c r="H785" s="79">
        <f t="shared" si="26"/>
        <v>4542.6721</v>
      </c>
      <c r="I785" s="45">
        <f t="shared" si="27"/>
        <v>55.48848776991976</v>
      </c>
    </row>
    <row r="786" spans="1:9" ht="38.25">
      <c r="A786" s="76" t="s">
        <v>253</v>
      </c>
      <c r="B786" s="75" t="s">
        <v>458</v>
      </c>
      <c r="C786" s="75" t="s">
        <v>18</v>
      </c>
      <c r="D786" s="75" t="s">
        <v>254</v>
      </c>
      <c r="E786" s="75" t="s">
        <v>142</v>
      </c>
      <c r="F786" s="77">
        <v>10205.6117</v>
      </c>
      <c r="G786" s="77">
        <v>5662.9396</v>
      </c>
      <c r="H786" s="79">
        <f t="shared" si="26"/>
        <v>4542.6721</v>
      </c>
      <c r="I786" s="45">
        <f t="shared" si="27"/>
        <v>55.48848776991976</v>
      </c>
    </row>
    <row r="787" spans="1:9" ht="51">
      <c r="A787" s="76" t="s">
        <v>255</v>
      </c>
      <c r="B787" s="75" t="s">
        <v>458</v>
      </c>
      <c r="C787" s="75" t="s">
        <v>18</v>
      </c>
      <c r="D787" s="75" t="s">
        <v>256</v>
      </c>
      <c r="E787" s="75" t="s">
        <v>142</v>
      </c>
      <c r="F787" s="77">
        <v>10205.6117</v>
      </c>
      <c r="G787" s="77">
        <v>5662.9396</v>
      </c>
      <c r="H787" s="79">
        <f t="shared" si="26"/>
        <v>4542.6721</v>
      </c>
      <c r="I787" s="45">
        <f t="shared" si="27"/>
        <v>55.48848776991976</v>
      </c>
    </row>
    <row r="788" spans="1:9" ht="51">
      <c r="A788" s="76" t="s">
        <v>257</v>
      </c>
      <c r="B788" s="75" t="s">
        <v>458</v>
      </c>
      <c r="C788" s="75" t="s">
        <v>18</v>
      </c>
      <c r="D788" s="75" t="s">
        <v>258</v>
      </c>
      <c r="E788" s="75" t="s">
        <v>142</v>
      </c>
      <c r="F788" s="77">
        <v>10205.6117</v>
      </c>
      <c r="G788" s="77">
        <v>5662.9396</v>
      </c>
      <c r="H788" s="79">
        <f t="shared" si="26"/>
        <v>4542.6721</v>
      </c>
      <c r="I788" s="45">
        <f t="shared" si="27"/>
        <v>55.48848776991976</v>
      </c>
    </row>
    <row r="789" spans="1:9" ht="25.5">
      <c r="A789" s="76" t="s">
        <v>487</v>
      </c>
      <c r="B789" s="75" t="s">
        <v>458</v>
      </c>
      <c r="C789" s="75" t="s">
        <v>18</v>
      </c>
      <c r="D789" s="75" t="s">
        <v>258</v>
      </c>
      <c r="E789" s="75" t="s">
        <v>9</v>
      </c>
      <c r="F789" s="77">
        <v>9971.2207</v>
      </c>
      <c r="G789" s="77">
        <v>5428.5486</v>
      </c>
      <c r="H789" s="79">
        <f t="shared" si="26"/>
        <v>4542.6721</v>
      </c>
      <c r="I789" s="45">
        <f t="shared" si="27"/>
        <v>54.442166744940266</v>
      </c>
    </row>
    <row r="790" spans="1:9" ht="25.5">
      <c r="A790" s="76" t="s">
        <v>231</v>
      </c>
      <c r="B790" s="75" t="s">
        <v>458</v>
      </c>
      <c r="C790" s="75" t="s">
        <v>18</v>
      </c>
      <c r="D790" s="75" t="s">
        <v>258</v>
      </c>
      <c r="E790" s="75" t="s">
        <v>10</v>
      </c>
      <c r="F790" s="77">
        <v>9971.2207</v>
      </c>
      <c r="G790" s="77">
        <v>5428.5486</v>
      </c>
      <c r="H790" s="79">
        <f t="shared" si="26"/>
        <v>4542.6721</v>
      </c>
      <c r="I790" s="45">
        <f t="shared" si="27"/>
        <v>54.442166744940266</v>
      </c>
    </row>
    <row r="791" spans="1:9" ht="12.75">
      <c r="A791" s="76" t="s">
        <v>687</v>
      </c>
      <c r="B791" s="75" t="s">
        <v>458</v>
      </c>
      <c r="C791" s="75" t="s">
        <v>18</v>
      </c>
      <c r="D791" s="75" t="s">
        <v>258</v>
      </c>
      <c r="E791" s="75" t="s">
        <v>174</v>
      </c>
      <c r="F791" s="77">
        <v>9971.2207</v>
      </c>
      <c r="G791" s="77">
        <v>5428.5486</v>
      </c>
      <c r="H791" s="79">
        <f t="shared" si="26"/>
        <v>4542.6721</v>
      </c>
      <c r="I791" s="45">
        <f t="shared" si="27"/>
        <v>54.442166744940266</v>
      </c>
    </row>
    <row r="792" spans="1:9" ht="12.75">
      <c r="A792" s="76" t="s">
        <v>238</v>
      </c>
      <c r="B792" s="75" t="s">
        <v>458</v>
      </c>
      <c r="C792" s="75" t="s">
        <v>18</v>
      </c>
      <c r="D792" s="75" t="s">
        <v>258</v>
      </c>
      <c r="E792" s="75" t="s">
        <v>115</v>
      </c>
      <c r="F792" s="77">
        <v>234.391</v>
      </c>
      <c r="G792" s="77">
        <v>234.391</v>
      </c>
      <c r="H792" s="79">
        <f t="shared" si="26"/>
        <v>0</v>
      </c>
      <c r="I792" s="45">
        <f t="shared" si="27"/>
        <v>100</v>
      </c>
    </row>
    <row r="793" spans="1:9" ht="12.75">
      <c r="A793" s="76" t="s">
        <v>239</v>
      </c>
      <c r="B793" s="75" t="s">
        <v>458</v>
      </c>
      <c r="C793" s="75" t="s">
        <v>18</v>
      </c>
      <c r="D793" s="75" t="s">
        <v>258</v>
      </c>
      <c r="E793" s="75" t="s">
        <v>11</v>
      </c>
      <c r="F793" s="77">
        <v>234.391</v>
      </c>
      <c r="G793" s="77">
        <v>234.391</v>
      </c>
      <c r="H793" s="79">
        <f t="shared" si="26"/>
        <v>0</v>
      </c>
      <c r="I793" s="45">
        <f t="shared" si="27"/>
        <v>100</v>
      </c>
    </row>
    <row r="794" spans="1:9" ht="12.75">
      <c r="A794" s="76" t="s">
        <v>245</v>
      </c>
      <c r="B794" s="75" t="s">
        <v>458</v>
      </c>
      <c r="C794" s="75" t="s">
        <v>18</v>
      </c>
      <c r="D794" s="75" t="s">
        <v>258</v>
      </c>
      <c r="E794" s="75" t="s">
        <v>175</v>
      </c>
      <c r="F794" s="77">
        <v>234.391</v>
      </c>
      <c r="G794" s="77">
        <v>234.391</v>
      </c>
      <c r="H794" s="79">
        <f t="shared" si="26"/>
        <v>0</v>
      </c>
      <c r="I794" s="45">
        <f t="shared" si="27"/>
        <v>100</v>
      </c>
    </row>
    <row r="795" spans="1:9" ht="51">
      <c r="A795" s="76" t="s">
        <v>269</v>
      </c>
      <c r="B795" s="75" t="s">
        <v>458</v>
      </c>
      <c r="C795" s="75" t="s">
        <v>18</v>
      </c>
      <c r="D795" s="75" t="s">
        <v>270</v>
      </c>
      <c r="E795" s="75" t="s">
        <v>142</v>
      </c>
      <c r="F795" s="77">
        <v>1323.6178</v>
      </c>
      <c r="G795" s="77">
        <v>286.8796</v>
      </c>
      <c r="H795" s="79">
        <f t="shared" si="26"/>
        <v>1036.7382</v>
      </c>
      <c r="I795" s="45">
        <f t="shared" si="27"/>
        <v>21.673900124341028</v>
      </c>
    </row>
    <row r="796" spans="1:9" ht="25.5">
      <c r="A796" s="76" t="s">
        <v>271</v>
      </c>
      <c r="B796" s="75" t="s">
        <v>458</v>
      </c>
      <c r="C796" s="75" t="s">
        <v>18</v>
      </c>
      <c r="D796" s="75" t="s">
        <v>272</v>
      </c>
      <c r="E796" s="75" t="s">
        <v>142</v>
      </c>
      <c r="F796" s="77">
        <v>1323.6178</v>
      </c>
      <c r="G796" s="77">
        <v>286.8796</v>
      </c>
      <c r="H796" s="79">
        <f t="shared" si="26"/>
        <v>1036.7382</v>
      </c>
      <c r="I796" s="45">
        <f t="shared" si="27"/>
        <v>21.673900124341028</v>
      </c>
    </row>
    <row r="797" spans="1:9" ht="38.25">
      <c r="A797" s="76" t="s">
        <v>273</v>
      </c>
      <c r="B797" s="75" t="s">
        <v>458</v>
      </c>
      <c r="C797" s="75" t="s">
        <v>18</v>
      </c>
      <c r="D797" s="75" t="s">
        <v>274</v>
      </c>
      <c r="E797" s="75" t="s">
        <v>142</v>
      </c>
      <c r="F797" s="77">
        <v>1323.6178</v>
      </c>
      <c r="G797" s="77">
        <v>286.8796</v>
      </c>
      <c r="H797" s="79">
        <f t="shared" si="26"/>
        <v>1036.7382</v>
      </c>
      <c r="I797" s="45">
        <f t="shared" si="27"/>
        <v>21.673900124341028</v>
      </c>
    </row>
    <row r="798" spans="1:9" ht="25.5">
      <c r="A798" s="76" t="s">
        <v>275</v>
      </c>
      <c r="B798" s="75" t="s">
        <v>458</v>
      </c>
      <c r="C798" s="75" t="s">
        <v>18</v>
      </c>
      <c r="D798" s="75" t="s">
        <v>276</v>
      </c>
      <c r="E798" s="75" t="s">
        <v>142</v>
      </c>
      <c r="F798" s="77">
        <v>1323.6178</v>
      </c>
      <c r="G798" s="77">
        <v>286.8796</v>
      </c>
      <c r="H798" s="79">
        <f aca="true" t="shared" si="28" ref="H798:H861">F798-G798</f>
        <v>1036.7382</v>
      </c>
      <c r="I798" s="45">
        <f aca="true" t="shared" si="29" ref="I798:I861">G798/F798*100</f>
        <v>21.673900124341028</v>
      </c>
    </row>
    <row r="799" spans="1:9" ht="25.5">
      <c r="A799" s="76" t="s">
        <v>487</v>
      </c>
      <c r="B799" s="75" t="s">
        <v>458</v>
      </c>
      <c r="C799" s="75" t="s">
        <v>18</v>
      </c>
      <c r="D799" s="75" t="s">
        <v>276</v>
      </c>
      <c r="E799" s="75" t="s">
        <v>9</v>
      </c>
      <c r="F799" s="77">
        <v>1290.7928</v>
      </c>
      <c r="G799" s="77">
        <v>273.2501</v>
      </c>
      <c r="H799" s="79">
        <f t="shared" si="28"/>
        <v>1017.5427</v>
      </c>
      <c r="I799" s="45">
        <f t="shared" si="29"/>
        <v>21.169168281694784</v>
      </c>
    </row>
    <row r="800" spans="1:9" ht="25.5">
      <c r="A800" s="76" t="s">
        <v>231</v>
      </c>
      <c r="B800" s="75" t="s">
        <v>458</v>
      </c>
      <c r="C800" s="75" t="s">
        <v>18</v>
      </c>
      <c r="D800" s="75" t="s">
        <v>276</v>
      </c>
      <c r="E800" s="75" t="s">
        <v>10</v>
      </c>
      <c r="F800" s="77">
        <v>1290.7928</v>
      </c>
      <c r="G800" s="77">
        <v>273.2501</v>
      </c>
      <c r="H800" s="79">
        <f t="shared" si="28"/>
        <v>1017.5427</v>
      </c>
      <c r="I800" s="45">
        <f t="shared" si="29"/>
        <v>21.169168281694784</v>
      </c>
    </row>
    <row r="801" spans="1:9" ht="12.75">
      <c r="A801" s="76" t="s">
        <v>687</v>
      </c>
      <c r="B801" s="75" t="s">
        <v>458</v>
      </c>
      <c r="C801" s="75" t="s">
        <v>18</v>
      </c>
      <c r="D801" s="75" t="s">
        <v>276</v>
      </c>
      <c r="E801" s="75" t="s">
        <v>174</v>
      </c>
      <c r="F801" s="77">
        <v>1290.7928</v>
      </c>
      <c r="G801" s="77">
        <v>273.2501</v>
      </c>
      <c r="H801" s="79">
        <f t="shared" si="28"/>
        <v>1017.5427</v>
      </c>
      <c r="I801" s="45">
        <f t="shared" si="29"/>
        <v>21.169168281694784</v>
      </c>
    </row>
    <row r="802" spans="1:9" ht="12.75">
      <c r="A802" s="76" t="s">
        <v>238</v>
      </c>
      <c r="B802" s="75" t="s">
        <v>458</v>
      </c>
      <c r="C802" s="75" t="s">
        <v>18</v>
      </c>
      <c r="D802" s="75" t="s">
        <v>276</v>
      </c>
      <c r="E802" s="75" t="s">
        <v>115</v>
      </c>
      <c r="F802" s="77">
        <v>32.825</v>
      </c>
      <c r="G802" s="77">
        <v>13.6295</v>
      </c>
      <c r="H802" s="79">
        <f t="shared" si="28"/>
        <v>19.195500000000003</v>
      </c>
      <c r="I802" s="45">
        <f t="shared" si="29"/>
        <v>41.521706016755516</v>
      </c>
    </row>
    <row r="803" spans="1:9" ht="12.75">
      <c r="A803" s="76" t="s">
        <v>277</v>
      </c>
      <c r="B803" s="75" t="s">
        <v>458</v>
      </c>
      <c r="C803" s="75" t="s">
        <v>18</v>
      </c>
      <c r="D803" s="75" t="s">
        <v>276</v>
      </c>
      <c r="E803" s="75" t="s">
        <v>176</v>
      </c>
      <c r="F803" s="77">
        <v>32.825</v>
      </c>
      <c r="G803" s="77">
        <v>13.6295</v>
      </c>
      <c r="H803" s="79">
        <f t="shared" si="28"/>
        <v>19.195500000000003</v>
      </c>
      <c r="I803" s="45">
        <f t="shared" si="29"/>
        <v>41.521706016755516</v>
      </c>
    </row>
    <row r="804" spans="1:9" ht="63.75">
      <c r="A804" s="76" t="s">
        <v>278</v>
      </c>
      <c r="B804" s="75" t="s">
        <v>458</v>
      </c>
      <c r="C804" s="75" t="s">
        <v>18</v>
      </c>
      <c r="D804" s="75" t="s">
        <v>276</v>
      </c>
      <c r="E804" s="75" t="s">
        <v>1</v>
      </c>
      <c r="F804" s="77">
        <v>32.825</v>
      </c>
      <c r="G804" s="77">
        <v>13.6295</v>
      </c>
      <c r="H804" s="79">
        <f t="shared" si="28"/>
        <v>19.195500000000003</v>
      </c>
      <c r="I804" s="45">
        <f t="shared" si="29"/>
        <v>41.521706016755516</v>
      </c>
    </row>
    <row r="805" spans="1:9" ht="12.75">
      <c r="A805" s="76" t="s">
        <v>66</v>
      </c>
      <c r="B805" s="75" t="s">
        <v>458</v>
      </c>
      <c r="C805" s="75" t="s">
        <v>147</v>
      </c>
      <c r="D805" s="75" t="s">
        <v>215</v>
      </c>
      <c r="E805" s="75" t="s">
        <v>142</v>
      </c>
      <c r="F805" s="77">
        <v>3519.1588</v>
      </c>
      <c r="G805" s="77">
        <v>2745.0668</v>
      </c>
      <c r="H805" s="79">
        <f t="shared" si="28"/>
        <v>774.0920000000001</v>
      </c>
      <c r="I805" s="45">
        <f t="shared" si="29"/>
        <v>78.00349333482762</v>
      </c>
    </row>
    <row r="806" spans="1:9" ht="12.75">
      <c r="A806" s="76" t="s">
        <v>13</v>
      </c>
      <c r="B806" s="75" t="s">
        <v>458</v>
      </c>
      <c r="C806" s="75" t="s">
        <v>14</v>
      </c>
      <c r="D806" s="75" t="s">
        <v>215</v>
      </c>
      <c r="E806" s="75" t="s">
        <v>142</v>
      </c>
      <c r="F806" s="77">
        <v>1896.9568</v>
      </c>
      <c r="G806" s="77">
        <v>1896.9568</v>
      </c>
      <c r="H806" s="79">
        <f t="shared" si="28"/>
        <v>0</v>
      </c>
      <c r="I806" s="45">
        <f t="shared" si="29"/>
        <v>100</v>
      </c>
    </row>
    <row r="807" spans="1:9" ht="25.5">
      <c r="A807" s="76" t="s">
        <v>409</v>
      </c>
      <c r="B807" s="75" t="s">
        <v>458</v>
      </c>
      <c r="C807" s="75" t="s">
        <v>14</v>
      </c>
      <c r="D807" s="75" t="s">
        <v>410</v>
      </c>
      <c r="E807" s="75" t="s">
        <v>142</v>
      </c>
      <c r="F807" s="77">
        <v>1896.9568</v>
      </c>
      <c r="G807" s="77">
        <v>1896.9568</v>
      </c>
      <c r="H807" s="79">
        <f t="shared" si="28"/>
        <v>0</v>
      </c>
      <c r="I807" s="45">
        <f t="shared" si="29"/>
        <v>100</v>
      </c>
    </row>
    <row r="808" spans="1:9" ht="25.5">
      <c r="A808" s="76" t="s">
        <v>421</v>
      </c>
      <c r="B808" s="75" t="s">
        <v>458</v>
      </c>
      <c r="C808" s="75" t="s">
        <v>14</v>
      </c>
      <c r="D808" s="75" t="s">
        <v>422</v>
      </c>
      <c r="E808" s="75" t="s">
        <v>142</v>
      </c>
      <c r="F808" s="77">
        <v>1896.9568</v>
      </c>
      <c r="G808" s="77">
        <v>1896.9568</v>
      </c>
      <c r="H808" s="79">
        <f t="shared" si="28"/>
        <v>0</v>
      </c>
      <c r="I808" s="45">
        <f t="shared" si="29"/>
        <v>100</v>
      </c>
    </row>
    <row r="809" spans="1:9" ht="25.5">
      <c r="A809" s="76" t="s">
        <v>784</v>
      </c>
      <c r="B809" s="75" t="s">
        <v>458</v>
      </c>
      <c r="C809" s="75" t="s">
        <v>14</v>
      </c>
      <c r="D809" s="75" t="s">
        <v>785</v>
      </c>
      <c r="E809" s="75" t="s">
        <v>142</v>
      </c>
      <c r="F809" s="77">
        <v>1896.9568</v>
      </c>
      <c r="G809" s="77">
        <v>1896.9568</v>
      </c>
      <c r="H809" s="79">
        <f t="shared" si="28"/>
        <v>0</v>
      </c>
      <c r="I809" s="45">
        <f t="shared" si="29"/>
        <v>100</v>
      </c>
    </row>
    <row r="810" spans="1:9" ht="25.5">
      <c r="A810" s="76" t="s">
        <v>786</v>
      </c>
      <c r="B810" s="75" t="s">
        <v>458</v>
      </c>
      <c r="C810" s="75" t="s">
        <v>14</v>
      </c>
      <c r="D810" s="75" t="s">
        <v>787</v>
      </c>
      <c r="E810" s="75" t="s">
        <v>142</v>
      </c>
      <c r="F810" s="77">
        <v>1896.9568</v>
      </c>
      <c r="G810" s="77">
        <v>1896.9568</v>
      </c>
      <c r="H810" s="79">
        <f t="shared" si="28"/>
        <v>0</v>
      </c>
      <c r="I810" s="45">
        <f t="shared" si="29"/>
        <v>100</v>
      </c>
    </row>
    <row r="811" spans="1:9" ht="25.5">
      <c r="A811" s="76" t="s">
        <v>487</v>
      </c>
      <c r="B811" s="75" t="s">
        <v>458</v>
      </c>
      <c r="C811" s="75" t="s">
        <v>14</v>
      </c>
      <c r="D811" s="75" t="s">
        <v>787</v>
      </c>
      <c r="E811" s="75" t="s">
        <v>9</v>
      </c>
      <c r="F811" s="77">
        <v>1896.9568</v>
      </c>
      <c r="G811" s="77">
        <v>1896.9568</v>
      </c>
      <c r="H811" s="79">
        <f t="shared" si="28"/>
        <v>0</v>
      </c>
      <c r="I811" s="45">
        <f t="shared" si="29"/>
        <v>100</v>
      </c>
    </row>
    <row r="812" spans="1:9" ht="25.5">
      <c r="A812" s="76" t="s">
        <v>231</v>
      </c>
      <c r="B812" s="75" t="s">
        <v>458</v>
      </c>
      <c r="C812" s="75" t="s">
        <v>14</v>
      </c>
      <c r="D812" s="75" t="s">
        <v>787</v>
      </c>
      <c r="E812" s="75" t="s">
        <v>10</v>
      </c>
      <c r="F812" s="77">
        <v>1896.9568</v>
      </c>
      <c r="G812" s="77">
        <v>1896.9568</v>
      </c>
      <c r="H812" s="79">
        <f t="shared" si="28"/>
        <v>0</v>
      </c>
      <c r="I812" s="45">
        <f t="shared" si="29"/>
        <v>100</v>
      </c>
    </row>
    <row r="813" spans="1:9" ht="12.75">
      <c r="A813" s="76" t="s">
        <v>687</v>
      </c>
      <c r="B813" s="75" t="s">
        <v>458</v>
      </c>
      <c r="C813" s="75" t="s">
        <v>14</v>
      </c>
      <c r="D813" s="75" t="s">
        <v>787</v>
      </c>
      <c r="E813" s="75" t="s">
        <v>174</v>
      </c>
      <c r="F813" s="77">
        <v>1896.9568</v>
      </c>
      <c r="G813" s="77">
        <v>1896.9568</v>
      </c>
      <c r="H813" s="79">
        <f t="shared" si="28"/>
        <v>0</v>
      </c>
      <c r="I813" s="45">
        <f t="shared" si="29"/>
        <v>100</v>
      </c>
    </row>
    <row r="814" spans="1:9" ht="12.75">
      <c r="A814" s="76" t="s">
        <v>67</v>
      </c>
      <c r="B814" s="75" t="s">
        <v>458</v>
      </c>
      <c r="C814" s="75" t="s">
        <v>148</v>
      </c>
      <c r="D814" s="75" t="s">
        <v>215</v>
      </c>
      <c r="E814" s="75" t="s">
        <v>142</v>
      </c>
      <c r="F814" s="77">
        <v>1622.202</v>
      </c>
      <c r="G814" s="77">
        <v>848.11</v>
      </c>
      <c r="H814" s="79">
        <f t="shared" si="28"/>
        <v>774.092</v>
      </c>
      <c r="I814" s="45">
        <f t="shared" si="29"/>
        <v>52.28140515176285</v>
      </c>
    </row>
    <row r="815" spans="1:9" ht="38.25">
      <c r="A815" s="76" t="s">
        <v>296</v>
      </c>
      <c r="B815" s="75" t="s">
        <v>458</v>
      </c>
      <c r="C815" s="75" t="s">
        <v>148</v>
      </c>
      <c r="D815" s="75" t="s">
        <v>297</v>
      </c>
      <c r="E815" s="75" t="s">
        <v>142</v>
      </c>
      <c r="F815" s="77">
        <v>1622.202</v>
      </c>
      <c r="G815" s="77">
        <v>848.11</v>
      </c>
      <c r="H815" s="79">
        <f t="shared" si="28"/>
        <v>774.092</v>
      </c>
      <c r="I815" s="45">
        <f t="shared" si="29"/>
        <v>52.28140515176285</v>
      </c>
    </row>
    <row r="816" spans="1:9" ht="38.25">
      <c r="A816" s="76" t="s">
        <v>320</v>
      </c>
      <c r="B816" s="75" t="s">
        <v>458</v>
      </c>
      <c r="C816" s="75" t="s">
        <v>148</v>
      </c>
      <c r="D816" s="75" t="s">
        <v>321</v>
      </c>
      <c r="E816" s="75" t="s">
        <v>142</v>
      </c>
      <c r="F816" s="77">
        <v>100</v>
      </c>
      <c r="G816" s="77">
        <v>0</v>
      </c>
      <c r="H816" s="79">
        <f t="shared" si="28"/>
        <v>100</v>
      </c>
      <c r="I816" s="45">
        <f t="shared" si="29"/>
        <v>0</v>
      </c>
    </row>
    <row r="817" spans="1:9" ht="12.75">
      <c r="A817" s="76" t="s">
        <v>1033</v>
      </c>
      <c r="B817" s="75" t="s">
        <v>458</v>
      </c>
      <c r="C817" s="75" t="s">
        <v>148</v>
      </c>
      <c r="D817" s="75" t="s">
        <v>959</v>
      </c>
      <c r="E817" s="75" t="s">
        <v>142</v>
      </c>
      <c r="F817" s="77">
        <v>100</v>
      </c>
      <c r="G817" s="77">
        <v>0</v>
      </c>
      <c r="H817" s="79">
        <f t="shared" si="28"/>
        <v>100</v>
      </c>
      <c r="I817" s="45">
        <f t="shared" si="29"/>
        <v>0</v>
      </c>
    </row>
    <row r="818" spans="1:9" ht="12.75">
      <c r="A818" s="76" t="s">
        <v>1034</v>
      </c>
      <c r="B818" s="75" t="s">
        <v>458</v>
      </c>
      <c r="C818" s="75" t="s">
        <v>148</v>
      </c>
      <c r="D818" s="75" t="s">
        <v>960</v>
      </c>
      <c r="E818" s="75" t="s">
        <v>142</v>
      </c>
      <c r="F818" s="77">
        <v>100</v>
      </c>
      <c r="G818" s="77">
        <v>0</v>
      </c>
      <c r="H818" s="79">
        <f t="shared" si="28"/>
        <v>100</v>
      </c>
      <c r="I818" s="45">
        <f t="shared" si="29"/>
        <v>0</v>
      </c>
    </row>
    <row r="819" spans="1:9" ht="25.5">
      <c r="A819" s="76" t="s">
        <v>487</v>
      </c>
      <c r="B819" s="75" t="s">
        <v>458</v>
      </c>
      <c r="C819" s="75" t="s">
        <v>148</v>
      </c>
      <c r="D819" s="75" t="s">
        <v>960</v>
      </c>
      <c r="E819" s="75" t="s">
        <v>9</v>
      </c>
      <c r="F819" s="77">
        <v>100</v>
      </c>
      <c r="G819" s="77">
        <v>0</v>
      </c>
      <c r="H819" s="79">
        <f t="shared" si="28"/>
        <v>100</v>
      </c>
      <c r="I819" s="45">
        <f t="shared" si="29"/>
        <v>0</v>
      </c>
    </row>
    <row r="820" spans="1:9" ht="25.5">
      <c r="A820" s="76" t="s">
        <v>231</v>
      </c>
      <c r="B820" s="75" t="s">
        <v>458</v>
      </c>
      <c r="C820" s="75" t="s">
        <v>148</v>
      </c>
      <c r="D820" s="75" t="s">
        <v>960</v>
      </c>
      <c r="E820" s="75" t="s">
        <v>10</v>
      </c>
      <c r="F820" s="77">
        <v>100</v>
      </c>
      <c r="G820" s="77">
        <v>0</v>
      </c>
      <c r="H820" s="79">
        <f t="shared" si="28"/>
        <v>100</v>
      </c>
      <c r="I820" s="45">
        <f t="shared" si="29"/>
        <v>0</v>
      </c>
    </row>
    <row r="821" spans="1:9" ht="12.75">
      <c r="A821" s="76" t="s">
        <v>687</v>
      </c>
      <c r="B821" s="75" t="s">
        <v>458</v>
      </c>
      <c r="C821" s="75" t="s">
        <v>148</v>
      </c>
      <c r="D821" s="75" t="s">
        <v>960</v>
      </c>
      <c r="E821" s="75" t="s">
        <v>174</v>
      </c>
      <c r="F821" s="77">
        <v>100</v>
      </c>
      <c r="G821" s="77">
        <v>0</v>
      </c>
      <c r="H821" s="79">
        <f t="shared" si="28"/>
        <v>100</v>
      </c>
      <c r="I821" s="45">
        <f t="shared" si="29"/>
        <v>0</v>
      </c>
    </row>
    <row r="822" spans="1:9" ht="25.5">
      <c r="A822" s="76" t="s">
        <v>467</v>
      </c>
      <c r="B822" s="75" t="s">
        <v>458</v>
      </c>
      <c r="C822" s="75" t="s">
        <v>148</v>
      </c>
      <c r="D822" s="75" t="s">
        <v>468</v>
      </c>
      <c r="E822" s="75" t="s">
        <v>142</v>
      </c>
      <c r="F822" s="77">
        <v>1522.202</v>
      </c>
      <c r="G822" s="77">
        <v>848.11</v>
      </c>
      <c r="H822" s="79">
        <f t="shared" si="28"/>
        <v>674.092</v>
      </c>
      <c r="I822" s="45">
        <f t="shared" si="29"/>
        <v>55.7159956431538</v>
      </c>
    </row>
    <row r="823" spans="1:9" ht="25.5">
      <c r="A823" s="76" t="s">
        <v>500</v>
      </c>
      <c r="B823" s="75" t="s">
        <v>458</v>
      </c>
      <c r="C823" s="75" t="s">
        <v>148</v>
      </c>
      <c r="D823" s="75" t="s">
        <v>469</v>
      </c>
      <c r="E823" s="75" t="s">
        <v>142</v>
      </c>
      <c r="F823" s="77">
        <v>550</v>
      </c>
      <c r="G823" s="77">
        <v>400</v>
      </c>
      <c r="H823" s="79">
        <f t="shared" si="28"/>
        <v>150</v>
      </c>
      <c r="I823" s="45">
        <f t="shared" si="29"/>
        <v>72.72727272727273</v>
      </c>
    </row>
    <row r="824" spans="1:9" ht="12.75">
      <c r="A824" s="76" t="s">
        <v>501</v>
      </c>
      <c r="B824" s="75" t="s">
        <v>458</v>
      </c>
      <c r="C824" s="75" t="s">
        <v>148</v>
      </c>
      <c r="D824" s="75" t="s">
        <v>597</v>
      </c>
      <c r="E824" s="75" t="s">
        <v>142</v>
      </c>
      <c r="F824" s="77">
        <v>550</v>
      </c>
      <c r="G824" s="77">
        <v>400</v>
      </c>
      <c r="H824" s="79">
        <f t="shared" si="28"/>
        <v>150</v>
      </c>
      <c r="I824" s="45">
        <f t="shared" si="29"/>
        <v>72.72727272727273</v>
      </c>
    </row>
    <row r="825" spans="1:9" ht="25.5">
      <c r="A825" s="76" t="s">
        <v>487</v>
      </c>
      <c r="B825" s="75" t="s">
        <v>458</v>
      </c>
      <c r="C825" s="75" t="s">
        <v>148</v>
      </c>
      <c r="D825" s="75" t="s">
        <v>597</v>
      </c>
      <c r="E825" s="75" t="s">
        <v>9</v>
      </c>
      <c r="F825" s="77">
        <v>550</v>
      </c>
      <c r="G825" s="77">
        <v>400</v>
      </c>
      <c r="H825" s="79">
        <f t="shared" si="28"/>
        <v>150</v>
      </c>
      <c r="I825" s="45">
        <f t="shared" si="29"/>
        <v>72.72727272727273</v>
      </c>
    </row>
    <row r="826" spans="1:9" ht="25.5">
      <c r="A826" s="76" t="s">
        <v>231</v>
      </c>
      <c r="B826" s="75" t="s">
        <v>458</v>
      </c>
      <c r="C826" s="75" t="s">
        <v>148</v>
      </c>
      <c r="D826" s="75" t="s">
        <v>597</v>
      </c>
      <c r="E826" s="75" t="s">
        <v>10</v>
      </c>
      <c r="F826" s="77">
        <v>550</v>
      </c>
      <c r="G826" s="77">
        <v>400</v>
      </c>
      <c r="H826" s="79">
        <f t="shared" si="28"/>
        <v>150</v>
      </c>
      <c r="I826" s="45">
        <f t="shared" si="29"/>
        <v>72.72727272727273</v>
      </c>
    </row>
    <row r="827" spans="1:9" ht="12.75">
      <c r="A827" s="76" t="s">
        <v>687</v>
      </c>
      <c r="B827" s="75" t="s">
        <v>458</v>
      </c>
      <c r="C827" s="75" t="s">
        <v>148</v>
      </c>
      <c r="D827" s="75" t="s">
        <v>597</v>
      </c>
      <c r="E827" s="75" t="s">
        <v>174</v>
      </c>
      <c r="F827" s="77">
        <v>550</v>
      </c>
      <c r="G827" s="77">
        <v>400</v>
      </c>
      <c r="H827" s="79">
        <f t="shared" si="28"/>
        <v>150</v>
      </c>
      <c r="I827" s="45">
        <f t="shared" si="29"/>
        <v>72.72727272727273</v>
      </c>
    </row>
    <row r="828" spans="1:9" ht="12.75">
      <c r="A828" s="76" t="s">
        <v>502</v>
      </c>
      <c r="B828" s="75" t="s">
        <v>458</v>
      </c>
      <c r="C828" s="75" t="s">
        <v>148</v>
      </c>
      <c r="D828" s="75" t="s">
        <v>470</v>
      </c>
      <c r="E828" s="75" t="s">
        <v>142</v>
      </c>
      <c r="F828" s="77">
        <v>122.8</v>
      </c>
      <c r="G828" s="77">
        <v>28</v>
      </c>
      <c r="H828" s="79">
        <f t="shared" si="28"/>
        <v>94.8</v>
      </c>
      <c r="I828" s="45">
        <f t="shared" si="29"/>
        <v>22.801302931596094</v>
      </c>
    </row>
    <row r="829" spans="1:9" ht="12.75">
      <c r="A829" s="76" t="s">
        <v>598</v>
      </c>
      <c r="B829" s="75" t="s">
        <v>458</v>
      </c>
      <c r="C829" s="75" t="s">
        <v>148</v>
      </c>
      <c r="D829" s="75" t="s">
        <v>471</v>
      </c>
      <c r="E829" s="75" t="s">
        <v>142</v>
      </c>
      <c r="F829" s="77">
        <v>122.8</v>
      </c>
      <c r="G829" s="77">
        <v>28</v>
      </c>
      <c r="H829" s="79">
        <f t="shared" si="28"/>
        <v>94.8</v>
      </c>
      <c r="I829" s="45">
        <f t="shared" si="29"/>
        <v>22.801302931596094</v>
      </c>
    </row>
    <row r="830" spans="1:9" ht="25.5">
      <c r="A830" s="76" t="s">
        <v>487</v>
      </c>
      <c r="B830" s="75" t="s">
        <v>458</v>
      </c>
      <c r="C830" s="75" t="s">
        <v>148</v>
      </c>
      <c r="D830" s="75" t="s">
        <v>471</v>
      </c>
      <c r="E830" s="75" t="s">
        <v>9</v>
      </c>
      <c r="F830" s="77">
        <v>122.8</v>
      </c>
      <c r="G830" s="77">
        <v>28</v>
      </c>
      <c r="H830" s="79">
        <f t="shared" si="28"/>
        <v>94.8</v>
      </c>
      <c r="I830" s="45">
        <f t="shared" si="29"/>
        <v>22.801302931596094</v>
      </c>
    </row>
    <row r="831" spans="1:9" ht="25.5">
      <c r="A831" s="76" t="s">
        <v>231</v>
      </c>
      <c r="B831" s="75" t="s">
        <v>458</v>
      </c>
      <c r="C831" s="75" t="s">
        <v>148</v>
      </c>
      <c r="D831" s="75" t="s">
        <v>471</v>
      </c>
      <c r="E831" s="75" t="s">
        <v>10</v>
      </c>
      <c r="F831" s="77">
        <v>122.8</v>
      </c>
      <c r="G831" s="77">
        <v>28</v>
      </c>
      <c r="H831" s="79">
        <f t="shared" si="28"/>
        <v>94.8</v>
      </c>
      <c r="I831" s="45">
        <f t="shared" si="29"/>
        <v>22.801302931596094</v>
      </c>
    </row>
    <row r="832" spans="1:9" ht="25.5">
      <c r="A832" s="76" t="s">
        <v>232</v>
      </c>
      <c r="B832" s="75" t="s">
        <v>458</v>
      </c>
      <c r="C832" s="75" t="s">
        <v>148</v>
      </c>
      <c r="D832" s="75" t="s">
        <v>471</v>
      </c>
      <c r="E832" s="75" t="s">
        <v>173</v>
      </c>
      <c r="F832" s="77">
        <v>52.8</v>
      </c>
      <c r="G832" s="77">
        <v>0</v>
      </c>
      <c r="H832" s="79">
        <f t="shared" si="28"/>
        <v>52.8</v>
      </c>
      <c r="I832" s="45">
        <f t="shared" si="29"/>
        <v>0</v>
      </c>
    </row>
    <row r="833" spans="1:9" ht="12.75">
      <c r="A833" s="76" t="s">
        <v>687</v>
      </c>
      <c r="B833" s="75" t="s">
        <v>458</v>
      </c>
      <c r="C833" s="75" t="s">
        <v>148</v>
      </c>
      <c r="D833" s="75" t="s">
        <v>471</v>
      </c>
      <c r="E833" s="75" t="s">
        <v>174</v>
      </c>
      <c r="F833" s="77">
        <v>70</v>
      </c>
      <c r="G833" s="77">
        <v>28</v>
      </c>
      <c r="H833" s="79">
        <f t="shared" si="28"/>
        <v>42</v>
      </c>
      <c r="I833" s="45">
        <f t="shared" si="29"/>
        <v>40</v>
      </c>
    </row>
    <row r="834" spans="1:9" ht="12.75">
      <c r="A834" s="76" t="s">
        <v>472</v>
      </c>
      <c r="B834" s="75" t="s">
        <v>458</v>
      </c>
      <c r="C834" s="75" t="s">
        <v>148</v>
      </c>
      <c r="D834" s="75" t="s">
        <v>473</v>
      </c>
      <c r="E834" s="75" t="s">
        <v>142</v>
      </c>
      <c r="F834" s="77">
        <v>125.11</v>
      </c>
      <c r="G834" s="77">
        <v>125.11</v>
      </c>
      <c r="H834" s="79">
        <f t="shared" si="28"/>
        <v>0</v>
      </c>
      <c r="I834" s="45">
        <f t="shared" si="29"/>
        <v>100</v>
      </c>
    </row>
    <row r="835" spans="1:9" ht="12.75">
      <c r="A835" s="76" t="s">
        <v>474</v>
      </c>
      <c r="B835" s="75" t="s">
        <v>458</v>
      </c>
      <c r="C835" s="75" t="s">
        <v>148</v>
      </c>
      <c r="D835" s="75" t="s">
        <v>475</v>
      </c>
      <c r="E835" s="75" t="s">
        <v>142</v>
      </c>
      <c r="F835" s="77">
        <v>125.11</v>
      </c>
      <c r="G835" s="77">
        <v>125.11</v>
      </c>
      <c r="H835" s="79">
        <f t="shared" si="28"/>
        <v>0</v>
      </c>
      <c r="I835" s="45">
        <f t="shared" si="29"/>
        <v>100</v>
      </c>
    </row>
    <row r="836" spans="1:9" ht="25.5">
      <c r="A836" s="76" t="s">
        <v>487</v>
      </c>
      <c r="B836" s="75" t="s">
        <v>458</v>
      </c>
      <c r="C836" s="75" t="s">
        <v>148</v>
      </c>
      <c r="D836" s="75" t="s">
        <v>475</v>
      </c>
      <c r="E836" s="75" t="s">
        <v>9</v>
      </c>
      <c r="F836" s="77">
        <v>125.11</v>
      </c>
      <c r="G836" s="77">
        <v>125.11</v>
      </c>
      <c r="H836" s="79">
        <f t="shared" si="28"/>
        <v>0</v>
      </c>
      <c r="I836" s="45">
        <f t="shared" si="29"/>
        <v>100</v>
      </c>
    </row>
    <row r="837" spans="1:9" ht="25.5">
      <c r="A837" s="76" t="s">
        <v>231</v>
      </c>
      <c r="B837" s="75" t="s">
        <v>458</v>
      </c>
      <c r="C837" s="75" t="s">
        <v>148</v>
      </c>
      <c r="D837" s="75" t="s">
        <v>475</v>
      </c>
      <c r="E837" s="75" t="s">
        <v>10</v>
      </c>
      <c r="F837" s="77">
        <v>125.11</v>
      </c>
      <c r="G837" s="77">
        <v>125.11</v>
      </c>
      <c r="H837" s="79">
        <f t="shared" si="28"/>
        <v>0</v>
      </c>
      <c r="I837" s="45">
        <f t="shared" si="29"/>
        <v>100</v>
      </c>
    </row>
    <row r="838" spans="1:9" ht="12.75">
      <c r="A838" s="76" t="s">
        <v>687</v>
      </c>
      <c r="B838" s="75" t="s">
        <v>458</v>
      </c>
      <c r="C838" s="75" t="s">
        <v>148</v>
      </c>
      <c r="D838" s="75" t="s">
        <v>475</v>
      </c>
      <c r="E838" s="75" t="s">
        <v>174</v>
      </c>
      <c r="F838" s="77">
        <v>125.11</v>
      </c>
      <c r="G838" s="77">
        <v>125.11</v>
      </c>
      <c r="H838" s="79">
        <f t="shared" si="28"/>
        <v>0</v>
      </c>
      <c r="I838" s="45">
        <f t="shared" si="29"/>
        <v>100</v>
      </c>
    </row>
    <row r="839" spans="1:9" ht="25.5">
      <c r="A839" s="76" t="s">
        <v>599</v>
      </c>
      <c r="B839" s="75" t="s">
        <v>458</v>
      </c>
      <c r="C839" s="75" t="s">
        <v>148</v>
      </c>
      <c r="D839" s="75" t="s">
        <v>600</v>
      </c>
      <c r="E839" s="75" t="s">
        <v>142</v>
      </c>
      <c r="F839" s="77">
        <v>695</v>
      </c>
      <c r="G839" s="77">
        <v>295</v>
      </c>
      <c r="H839" s="79">
        <f t="shared" si="28"/>
        <v>400</v>
      </c>
      <c r="I839" s="45">
        <f t="shared" si="29"/>
        <v>42.44604316546763</v>
      </c>
    </row>
    <row r="840" spans="1:9" ht="12.75">
      <c r="A840" s="76" t="s">
        <v>601</v>
      </c>
      <c r="B840" s="75" t="s">
        <v>458</v>
      </c>
      <c r="C840" s="75" t="s">
        <v>148</v>
      </c>
      <c r="D840" s="75" t="s">
        <v>602</v>
      </c>
      <c r="E840" s="75" t="s">
        <v>142</v>
      </c>
      <c r="F840" s="77">
        <v>695</v>
      </c>
      <c r="G840" s="77">
        <v>295</v>
      </c>
      <c r="H840" s="79">
        <f t="shared" si="28"/>
        <v>400</v>
      </c>
      <c r="I840" s="45">
        <f t="shared" si="29"/>
        <v>42.44604316546763</v>
      </c>
    </row>
    <row r="841" spans="1:9" ht="25.5">
      <c r="A841" s="76" t="s">
        <v>487</v>
      </c>
      <c r="B841" s="75" t="s">
        <v>458</v>
      </c>
      <c r="C841" s="75" t="s">
        <v>148</v>
      </c>
      <c r="D841" s="75" t="s">
        <v>602</v>
      </c>
      <c r="E841" s="75" t="s">
        <v>9</v>
      </c>
      <c r="F841" s="77">
        <v>695</v>
      </c>
      <c r="G841" s="77">
        <v>295</v>
      </c>
      <c r="H841" s="79">
        <f t="shared" si="28"/>
        <v>400</v>
      </c>
      <c r="I841" s="45">
        <f t="shared" si="29"/>
        <v>42.44604316546763</v>
      </c>
    </row>
    <row r="842" spans="1:9" ht="25.5">
      <c r="A842" s="76" t="s">
        <v>231</v>
      </c>
      <c r="B842" s="75" t="s">
        <v>458</v>
      </c>
      <c r="C842" s="75" t="s">
        <v>148</v>
      </c>
      <c r="D842" s="75" t="s">
        <v>602</v>
      </c>
      <c r="E842" s="75" t="s">
        <v>10</v>
      </c>
      <c r="F842" s="77">
        <v>695</v>
      </c>
      <c r="G842" s="77">
        <v>295</v>
      </c>
      <c r="H842" s="79">
        <f t="shared" si="28"/>
        <v>400</v>
      </c>
      <c r="I842" s="45">
        <f t="shared" si="29"/>
        <v>42.44604316546763</v>
      </c>
    </row>
    <row r="843" spans="1:9" ht="12.75">
      <c r="A843" s="76" t="s">
        <v>687</v>
      </c>
      <c r="B843" s="75" t="s">
        <v>458</v>
      </c>
      <c r="C843" s="75" t="s">
        <v>148</v>
      </c>
      <c r="D843" s="75" t="s">
        <v>602</v>
      </c>
      <c r="E843" s="75" t="s">
        <v>174</v>
      </c>
      <c r="F843" s="77">
        <v>695</v>
      </c>
      <c r="G843" s="77">
        <v>295</v>
      </c>
      <c r="H843" s="79">
        <f t="shared" si="28"/>
        <v>400</v>
      </c>
      <c r="I843" s="45">
        <f t="shared" si="29"/>
        <v>42.44604316546763</v>
      </c>
    </row>
    <row r="844" spans="1:9" ht="38.25">
      <c r="A844" s="76" t="s">
        <v>887</v>
      </c>
      <c r="B844" s="75" t="s">
        <v>458</v>
      </c>
      <c r="C844" s="75" t="s">
        <v>148</v>
      </c>
      <c r="D844" s="75" t="s">
        <v>888</v>
      </c>
      <c r="E844" s="75" t="s">
        <v>142</v>
      </c>
      <c r="F844" s="77">
        <v>29.292</v>
      </c>
      <c r="G844" s="77">
        <v>0</v>
      </c>
      <c r="H844" s="79">
        <f t="shared" si="28"/>
        <v>29.292</v>
      </c>
      <c r="I844" s="45">
        <f t="shared" si="29"/>
        <v>0</v>
      </c>
    </row>
    <row r="845" spans="1:9" ht="12.75">
      <c r="A845" s="76" t="s">
        <v>889</v>
      </c>
      <c r="B845" s="75" t="s">
        <v>458</v>
      </c>
      <c r="C845" s="75" t="s">
        <v>148</v>
      </c>
      <c r="D845" s="75" t="s">
        <v>890</v>
      </c>
      <c r="E845" s="75" t="s">
        <v>142</v>
      </c>
      <c r="F845" s="77">
        <v>29.292</v>
      </c>
      <c r="G845" s="77">
        <v>0</v>
      </c>
      <c r="H845" s="79">
        <f t="shared" si="28"/>
        <v>29.292</v>
      </c>
      <c r="I845" s="45">
        <f t="shared" si="29"/>
        <v>0</v>
      </c>
    </row>
    <row r="846" spans="1:9" ht="25.5">
      <c r="A846" s="76" t="s">
        <v>487</v>
      </c>
      <c r="B846" s="75" t="s">
        <v>458</v>
      </c>
      <c r="C846" s="75" t="s">
        <v>148</v>
      </c>
      <c r="D846" s="75" t="s">
        <v>890</v>
      </c>
      <c r="E846" s="75" t="s">
        <v>9</v>
      </c>
      <c r="F846" s="77">
        <v>29.292</v>
      </c>
      <c r="G846" s="77">
        <v>0</v>
      </c>
      <c r="H846" s="79">
        <f t="shared" si="28"/>
        <v>29.292</v>
      </c>
      <c r="I846" s="45">
        <f t="shared" si="29"/>
        <v>0</v>
      </c>
    </row>
    <row r="847" spans="1:9" ht="25.5">
      <c r="A847" s="76" t="s">
        <v>231</v>
      </c>
      <c r="B847" s="75" t="s">
        <v>458</v>
      </c>
      <c r="C847" s="75" t="s">
        <v>148</v>
      </c>
      <c r="D847" s="75" t="s">
        <v>890</v>
      </c>
      <c r="E847" s="75" t="s">
        <v>10</v>
      </c>
      <c r="F847" s="77">
        <v>29.292</v>
      </c>
      <c r="G847" s="77">
        <v>0</v>
      </c>
      <c r="H847" s="79">
        <f t="shared" si="28"/>
        <v>29.292</v>
      </c>
      <c r="I847" s="45">
        <f t="shared" si="29"/>
        <v>0</v>
      </c>
    </row>
    <row r="848" spans="1:9" ht="12.75">
      <c r="A848" s="76" t="s">
        <v>687</v>
      </c>
      <c r="B848" s="75" t="s">
        <v>458</v>
      </c>
      <c r="C848" s="75" t="s">
        <v>148</v>
      </c>
      <c r="D848" s="75" t="s">
        <v>890</v>
      </c>
      <c r="E848" s="75" t="s">
        <v>174</v>
      </c>
      <c r="F848" s="77">
        <v>29.292</v>
      </c>
      <c r="G848" s="77">
        <v>0</v>
      </c>
      <c r="H848" s="79">
        <f t="shared" si="28"/>
        <v>29.292</v>
      </c>
      <c r="I848" s="45">
        <f t="shared" si="29"/>
        <v>0</v>
      </c>
    </row>
    <row r="849" spans="1:9" ht="12.75">
      <c r="A849" s="76" t="s">
        <v>68</v>
      </c>
      <c r="B849" s="75" t="s">
        <v>458</v>
      </c>
      <c r="C849" s="75" t="s">
        <v>149</v>
      </c>
      <c r="D849" s="75" t="s">
        <v>215</v>
      </c>
      <c r="E849" s="75" t="s">
        <v>142</v>
      </c>
      <c r="F849" s="77">
        <v>91269.3357</v>
      </c>
      <c r="G849" s="77">
        <v>53222.9116</v>
      </c>
      <c r="H849" s="79">
        <f t="shared" si="28"/>
        <v>38046.4241</v>
      </c>
      <c r="I849" s="45">
        <f t="shared" si="29"/>
        <v>58.31412181517609</v>
      </c>
    </row>
    <row r="850" spans="1:9" ht="12.75">
      <c r="A850" s="76" t="s">
        <v>69</v>
      </c>
      <c r="B850" s="75" t="s">
        <v>458</v>
      </c>
      <c r="C850" s="75" t="s">
        <v>150</v>
      </c>
      <c r="D850" s="75" t="s">
        <v>215</v>
      </c>
      <c r="E850" s="75" t="s">
        <v>142</v>
      </c>
      <c r="F850" s="77">
        <v>71763.4537</v>
      </c>
      <c r="G850" s="77">
        <v>47048.1576</v>
      </c>
      <c r="H850" s="79">
        <f t="shared" si="28"/>
        <v>24715.2961</v>
      </c>
      <c r="I850" s="45">
        <f t="shared" si="29"/>
        <v>65.56005205195413</v>
      </c>
    </row>
    <row r="851" spans="1:9" ht="25.5">
      <c r="A851" s="76" t="s">
        <v>216</v>
      </c>
      <c r="B851" s="75" t="s">
        <v>458</v>
      </c>
      <c r="C851" s="75" t="s">
        <v>150</v>
      </c>
      <c r="D851" s="75" t="s">
        <v>217</v>
      </c>
      <c r="E851" s="75" t="s">
        <v>142</v>
      </c>
      <c r="F851" s="77">
        <v>4195.6108</v>
      </c>
      <c r="G851" s="77">
        <v>1916.3104</v>
      </c>
      <c r="H851" s="79">
        <f t="shared" si="28"/>
        <v>2279.3004</v>
      </c>
      <c r="I851" s="45">
        <f t="shared" si="29"/>
        <v>45.67416977761617</v>
      </c>
    </row>
    <row r="852" spans="1:9" ht="38.25">
      <c r="A852" s="76" t="s">
        <v>253</v>
      </c>
      <c r="B852" s="75" t="s">
        <v>458</v>
      </c>
      <c r="C852" s="75" t="s">
        <v>150</v>
      </c>
      <c r="D852" s="75" t="s">
        <v>254</v>
      </c>
      <c r="E852" s="75" t="s">
        <v>142</v>
      </c>
      <c r="F852" s="77">
        <v>4195.6108</v>
      </c>
      <c r="G852" s="77">
        <v>1916.3104</v>
      </c>
      <c r="H852" s="79">
        <f t="shared" si="28"/>
        <v>2279.3004</v>
      </c>
      <c r="I852" s="45">
        <f t="shared" si="29"/>
        <v>45.67416977761617</v>
      </c>
    </row>
    <row r="853" spans="1:9" ht="25.5">
      <c r="A853" s="76" t="s">
        <v>459</v>
      </c>
      <c r="B853" s="75" t="s">
        <v>458</v>
      </c>
      <c r="C853" s="75" t="s">
        <v>150</v>
      </c>
      <c r="D853" s="75" t="s">
        <v>460</v>
      </c>
      <c r="E853" s="75" t="s">
        <v>142</v>
      </c>
      <c r="F853" s="77">
        <v>100</v>
      </c>
      <c r="G853" s="77">
        <v>54</v>
      </c>
      <c r="H853" s="79">
        <f t="shared" si="28"/>
        <v>46</v>
      </c>
      <c r="I853" s="45">
        <f t="shared" si="29"/>
        <v>54</v>
      </c>
    </row>
    <row r="854" spans="1:9" ht="25.5">
      <c r="A854" s="76" t="s">
        <v>461</v>
      </c>
      <c r="B854" s="75" t="s">
        <v>458</v>
      </c>
      <c r="C854" s="75" t="s">
        <v>150</v>
      </c>
      <c r="D854" s="75" t="s">
        <v>462</v>
      </c>
      <c r="E854" s="75" t="s">
        <v>142</v>
      </c>
      <c r="F854" s="77">
        <v>100</v>
      </c>
      <c r="G854" s="77">
        <v>54</v>
      </c>
      <c r="H854" s="79">
        <f t="shared" si="28"/>
        <v>46</v>
      </c>
      <c r="I854" s="45">
        <f t="shared" si="29"/>
        <v>54</v>
      </c>
    </row>
    <row r="855" spans="1:9" ht="25.5">
      <c r="A855" s="76" t="s">
        <v>487</v>
      </c>
      <c r="B855" s="75" t="s">
        <v>458</v>
      </c>
      <c r="C855" s="75" t="s">
        <v>150</v>
      </c>
      <c r="D855" s="75" t="s">
        <v>462</v>
      </c>
      <c r="E855" s="75" t="s">
        <v>9</v>
      </c>
      <c r="F855" s="77">
        <v>100</v>
      </c>
      <c r="G855" s="77">
        <v>54</v>
      </c>
      <c r="H855" s="79">
        <f t="shared" si="28"/>
        <v>46</v>
      </c>
      <c r="I855" s="45">
        <f t="shared" si="29"/>
        <v>54</v>
      </c>
    </row>
    <row r="856" spans="1:9" ht="25.5">
      <c r="A856" s="76" t="s">
        <v>231</v>
      </c>
      <c r="B856" s="75" t="s">
        <v>458</v>
      </c>
      <c r="C856" s="75" t="s">
        <v>150</v>
      </c>
      <c r="D856" s="75" t="s">
        <v>462</v>
      </c>
      <c r="E856" s="75" t="s">
        <v>10</v>
      </c>
      <c r="F856" s="77">
        <v>100</v>
      </c>
      <c r="G856" s="77">
        <v>54</v>
      </c>
      <c r="H856" s="79">
        <f t="shared" si="28"/>
        <v>46</v>
      </c>
      <c r="I856" s="45">
        <f t="shared" si="29"/>
        <v>54</v>
      </c>
    </row>
    <row r="857" spans="1:9" ht="12.75">
      <c r="A857" s="76" t="s">
        <v>687</v>
      </c>
      <c r="B857" s="75" t="s">
        <v>458</v>
      </c>
      <c r="C857" s="75" t="s">
        <v>150</v>
      </c>
      <c r="D857" s="75" t="s">
        <v>462</v>
      </c>
      <c r="E857" s="75" t="s">
        <v>174</v>
      </c>
      <c r="F857" s="77">
        <v>100</v>
      </c>
      <c r="G857" s="77">
        <v>54</v>
      </c>
      <c r="H857" s="79">
        <f t="shared" si="28"/>
        <v>46</v>
      </c>
      <c r="I857" s="45">
        <f t="shared" si="29"/>
        <v>54</v>
      </c>
    </row>
    <row r="858" spans="1:9" ht="38.25">
      <c r="A858" s="76" t="s">
        <v>463</v>
      </c>
      <c r="B858" s="75" t="s">
        <v>458</v>
      </c>
      <c r="C858" s="75" t="s">
        <v>150</v>
      </c>
      <c r="D858" s="75" t="s">
        <v>464</v>
      </c>
      <c r="E858" s="75" t="s">
        <v>142</v>
      </c>
      <c r="F858" s="77">
        <v>145.708</v>
      </c>
      <c r="G858" s="77">
        <v>106.6</v>
      </c>
      <c r="H858" s="79">
        <f t="shared" si="28"/>
        <v>39.108000000000004</v>
      </c>
      <c r="I858" s="45">
        <f t="shared" si="29"/>
        <v>73.16001866747193</v>
      </c>
    </row>
    <row r="859" spans="1:9" ht="38.25">
      <c r="A859" s="76" t="s">
        <v>465</v>
      </c>
      <c r="B859" s="75" t="s">
        <v>458</v>
      </c>
      <c r="C859" s="75" t="s">
        <v>150</v>
      </c>
      <c r="D859" s="75" t="s">
        <v>466</v>
      </c>
      <c r="E859" s="75" t="s">
        <v>142</v>
      </c>
      <c r="F859" s="77">
        <v>145.708</v>
      </c>
      <c r="G859" s="77">
        <v>106.6</v>
      </c>
      <c r="H859" s="79">
        <f t="shared" si="28"/>
        <v>39.108000000000004</v>
      </c>
      <c r="I859" s="45">
        <f t="shared" si="29"/>
        <v>73.16001866747193</v>
      </c>
    </row>
    <row r="860" spans="1:9" ht="25.5">
      <c r="A860" s="76" t="s">
        <v>487</v>
      </c>
      <c r="B860" s="75" t="s">
        <v>458</v>
      </c>
      <c r="C860" s="75" t="s">
        <v>150</v>
      </c>
      <c r="D860" s="75" t="s">
        <v>466</v>
      </c>
      <c r="E860" s="75" t="s">
        <v>9</v>
      </c>
      <c r="F860" s="77">
        <v>145.708</v>
      </c>
      <c r="G860" s="77">
        <v>106.6</v>
      </c>
      <c r="H860" s="79">
        <f t="shared" si="28"/>
        <v>39.108000000000004</v>
      </c>
      <c r="I860" s="45">
        <f t="shared" si="29"/>
        <v>73.16001866747193</v>
      </c>
    </row>
    <row r="861" spans="1:9" ht="25.5">
      <c r="A861" s="76" t="s">
        <v>231</v>
      </c>
      <c r="B861" s="75" t="s">
        <v>458</v>
      </c>
      <c r="C861" s="75" t="s">
        <v>150</v>
      </c>
      <c r="D861" s="75" t="s">
        <v>466</v>
      </c>
      <c r="E861" s="75" t="s">
        <v>10</v>
      </c>
      <c r="F861" s="77">
        <v>145.708</v>
      </c>
      <c r="G861" s="77">
        <v>106.6</v>
      </c>
      <c r="H861" s="79">
        <f t="shared" si="28"/>
        <v>39.108000000000004</v>
      </c>
      <c r="I861" s="45">
        <f t="shared" si="29"/>
        <v>73.16001866747193</v>
      </c>
    </row>
    <row r="862" spans="1:9" ht="12.75">
      <c r="A862" s="76" t="s">
        <v>687</v>
      </c>
      <c r="B862" s="75" t="s">
        <v>458</v>
      </c>
      <c r="C862" s="75" t="s">
        <v>150</v>
      </c>
      <c r="D862" s="75" t="s">
        <v>466</v>
      </c>
      <c r="E862" s="75" t="s">
        <v>174</v>
      </c>
      <c r="F862" s="77">
        <v>145.708</v>
      </c>
      <c r="G862" s="77">
        <v>106.6</v>
      </c>
      <c r="H862" s="79">
        <f aca="true" t="shared" si="30" ref="H862:H884">F862-G862</f>
        <v>39.108000000000004</v>
      </c>
      <c r="I862" s="45">
        <f aca="true" t="shared" si="31" ref="I862:I884">G862/F862*100</f>
        <v>73.16001866747193</v>
      </c>
    </row>
    <row r="863" spans="1:9" ht="38.25">
      <c r="A863" s="76" t="s">
        <v>494</v>
      </c>
      <c r="B863" s="75" t="s">
        <v>458</v>
      </c>
      <c r="C863" s="75" t="s">
        <v>150</v>
      </c>
      <c r="D863" s="75" t="s">
        <v>318</v>
      </c>
      <c r="E863" s="75" t="s">
        <v>142</v>
      </c>
      <c r="F863" s="77">
        <v>3949.9028</v>
      </c>
      <c r="G863" s="77">
        <v>1755.7104</v>
      </c>
      <c r="H863" s="79">
        <f t="shared" si="30"/>
        <v>2194.1924</v>
      </c>
      <c r="I863" s="45">
        <f t="shared" si="31"/>
        <v>44.44945835122829</v>
      </c>
    </row>
    <row r="864" spans="1:9" ht="25.5">
      <c r="A864" s="76" t="s">
        <v>656</v>
      </c>
      <c r="B864" s="75" t="s">
        <v>458</v>
      </c>
      <c r="C864" s="75" t="s">
        <v>150</v>
      </c>
      <c r="D864" s="75" t="s">
        <v>657</v>
      </c>
      <c r="E864" s="75" t="s">
        <v>142</v>
      </c>
      <c r="F864" s="77">
        <v>1390.2744</v>
      </c>
      <c r="G864" s="77">
        <v>620.4304</v>
      </c>
      <c r="H864" s="79">
        <f t="shared" si="30"/>
        <v>769.844</v>
      </c>
      <c r="I864" s="45">
        <f t="shared" si="31"/>
        <v>44.62647086071642</v>
      </c>
    </row>
    <row r="865" spans="1:9" ht="25.5">
      <c r="A865" s="76" t="s">
        <v>487</v>
      </c>
      <c r="B865" s="75" t="s">
        <v>458</v>
      </c>
      <c r="C865" s="75" t="s">
        <v>150</v>
      </c>
      <c r="D865" s="75" t="s">
        <v>657</v>
      </c>
      <c r="E865" s="75" t="s">
        <v>9</v>
      </c>
      <c r="F865" s="77">
        <v>1390.2744</v>
      </c>
      <c r="G865" s="77">
        <v>620.4304</v>
      </c>
      <c r="H865" s="79">
        <f t="shared" si="30"/>
        <v>769.844</v>
      </c>
      <c r="I865" s="45">
        <f t="shared" si="31"/>
        <v>44.62647086071642</v>
      </c>
    </row>
    <row r="866" spans="1:9" ht="25.5">
      <c r="A866" s="76" t="s">
        <v>231</v>
      </c>
      <c r="B866" s="75" t="s">
        <v>458</v>
      </c>
      <c r="C866" s="75" t="s">
        <v>150</v>
      </c>
      <c r="D866" s="75" t="s">
        <v>657</v>
      </c>
      <c r="E866" s="75" t="s">
        <v>10</v>
      </c>
      <c r="F866" s="77">
        <v>1390.2744</v>
      </c>
      <c r="G866" s="77">
        <v>620.4304</v>
      </c>
      <c r="H866" s="79">
        <f t="shared" si="30"/>
        <v>769.844</v>
      </c>
      <c r="I866" s="45">
        <f t="shared" si="31"/>
        <v>44.62647086071642</v>
      </c>
    </row>
    <row r="867" spans="1:9" ht="12.75">
      <c r="A867" s="76" t="s">
        <v>687</v>
      </c>
      <c r="B867" s="75" t="s">
        <v>458</v>
      </c>
      <c r="C867" s="75" t="s">
        <v>150</v>
      </c>
      <c r="D867" s="75" t="s">
        <v>657</v>
      </c>
      <c r="E867" s="75" t="s">
        <v>174</v>
      </c>
      <c r="F867" s="77">
        <v>1390.2744</v>
      </c>
      <c r="G867" s="77">
        <v>620.4304</v>
      </c>
      <c r="H867" s="79">
        <f t="shared" si="30"/>
        <v>769.844</v>
      </c>
      <c r="I867" s="45">
        <f t="shared" si="31"/>
        <v>44.62647086071642</v>
      </c>
    </row>
    <row r="868" spans="1:9" ht="38.25">
      <c r="A868" s="76" t="s">
        <v>495</v>
      </c>
      <c r="B868" s="75" t="s">
        <v>458</v>
      </c>
      <c r="C868" s="75" t="s">
        <v>150</v>
      </c>
      <c r="D868" s="75" t="s">
        <v>319</v>
      </c>
      <c r="E868" s="75" t="s">
        <v>142</v>
      </c>
      <c r="F868" s="77">
        <v>674.9755</v>
      </c>
      <c r="G868" s="77">
        <v>250.124</v>
      </c>
      <c r="H868" s="79">
        <f t="shared" si="30"/>
        <v>424.8515</v>
      </c>
      <c r="I868" s="45">
        <f t="shared" si="31"/>
        <v>37.05675243027339</v>
      </c>
    </row>
    <row r="869" spans="1:9" ht="25.5">
      <c r="A869" s="76" t="s">
        <v>487</v>
      </c>
      <c r="B869" s="75" t="s">
        <v>458</v>
      </c>
      <c r="C869" s="75" t="s">
        <v>150</v>
      </c>
      <c r="D869" s="75" t="s">
        <v>319</v>
      </c>
      <c r="E869" s="75" t="s">
        <v>9</v>
      </c>
      <c r="F869" s="77">
        <v>674.9755</v>
      </c>
      <c r="G869" s="77">
        <v>250.124</v>
      </c>
      <c r="H869" s="79">
        <f t="shared" si="30"/>
        <v>424.8515</v>
      </c>
      <c r="I869" s="45">
        <f t="shared" si="31"/>
        <v>37.05675243027339</v>
      </c>
    </row>
    <row r="870" spans="1:9" ht="25.5">
      <c r="A870" s="76" t="s">
        <v>231</v>
      </c>
      <c r="B870" s="75" t="s">
        <v>458</v>
      </c>
      <c r="C870" s="75" t="s">
        <v>150</v>
      </c>
      <c r="D870" s="75" t="s">
        <v>319</v>
      </c>
      <c r="E870" s="75" t="s">
        <v>10</v>
      </c>
      <c r="F870" s="77">
        <v>674.9755</v>
      </c>
      <c r="G870" s="77">
        <v>250.124</v>
      </c>
      <c r="H870" s="79">
        <f t="shared" si="30"/>
        <v>424.8515</v>
      </c>
      <c r="I870" s="45">
        <f t="shared" si="31"/>
        <v>37.05675243027339</v>
      </c>
    </row>
    <row r="871" spans="1:9" ht="12.75">
      <c r="A871" s="76" t="s">
        <v>687</v>
      </c>
      <c r="B871" s="75" t="s">
        <v>458</v>
      </c>
      <c r="C871" s="75" t="s">
        <v>150</v>
      </c>
      <c r="D871" s="75" t="s">
        <v>319</v>
      </c>
      <c r="E871" s="75" t="s">
        <v>174</v>
      </c>
      <c r="F871" s="77">
        <v>674.9755</v>
      </c>
      <c r="G871" s="77">
        <v>250.124</v>
      </c>
      <c r="H871" s="79">
        <f t="shared" si="30"/>
        <v>424.8515</v>
      </c>
      <c r="I871" s="45">
        <f t="shared" si="31"/>
        <v>37.05675243027339</v>
      </c>
    </row>
    <row r="872" spans="1:9" ht="38.25">
      <c r="A872" s="76" t="s">
        <v>1035</v>
      </c>
      <c r="B872" s="75" t="s">
        <v>458</v>
      </c>
      <c r="C872" s="75" t="s">
        <v>150</v>
      </c>
      <c r="D872" s="75" t="s">
        <v>961</v>
      </c>
      <c r="E872" s="75" t="s">
        <v>142</v>
      </c>
      <c r="F872" s="77">
        <v>44.0305</v>
      </c>
      <c r="G872" s="77">
        <v>44.0305</v>
      </c>
      <c r="H872" s="79">
        <f t="shared" si="30"/>
        <v>0</v>
      </c>
      <c r="I872" s="45">
        <f t="shared" si="31"/>
        <v>100</v>
      </c>
    </row>
    <row r="873" spans="1:9" ht="25.5">
      <c r="A873" s="76" t="s">
        <v>487</v>
      </c>
      <c r="B873" s="75" t="s">
        <v>458</v>
      </c>
      <c r="C873" s="75" t="s">
        <v>150</v>
      </c>
      <c r="D873" s="75" t="s">
        <v>961</v>
      </c>
      <c r="E873" s="75" t="s">
        <v>9</v>
      </c>
      <c r="F873" s="77">
        <v>44.0305</v>
      </c>
      <c r="G873" s="77">
        <v>44.0305</v>
      </c>
      <c r="H873" s="79">
        <f t="shared" si="30"/>
        <v>0</v>
      </c>
      <c r="I873" s="45">
        <f t="shared" si="31"/>
        <v>100</v>
      </c>
    </row>
    <row r="874" spans="1:9" ht="25.5">
      <c r="A874" s="76" t="s">
        <v>231</v>
      </c>
      <c r="B874" s="75" t="s">
        <v>458</v>
      </c>
      <c r="C874" s="75" t="s">
        <v>150</v>
      </c>
      <c r="D874" s="75" t="s">
        <v>961</v>
      </c>
      <c r="E874" s="75" t="s">
        <v>10</v>
      </c>
      <c r="F874" s="77">
        <v>44.0305</v>
      </c>
      <c r="G874" s="77">
        <v>44.0305</v>
      </c>
      <c r="H874" s="79">
        <f t="shared" si="30"/>
        <v>0</v>
      </c>
      <c r="I874" s="45">
        <f t="shared" si="31"/>
        <v>100</v>
      </c>
    </row>
    <row r="875" spans="1:9" ht="12.75">
      <c r="A875" s="76" t="s">
        <v>687</v>
      </c>
      <c r="B875" s="75" t="s">
        <v>458</v>
      </c>
      <c r="C875" s="75" t="s">
        <v>150</v>
      </c>
      <c r="D875" s="75" t="s">
        <v>961</v>
      </c>
      <c r="E875" s="75" t="s">
        <v>174</v>
      </c>
      <c r="F875" s="77">
        <v>44.0305</v>
      </c>
      <c r="G875" s="77">
        <v>44.0305</v>
      </c>
      <c r="H875" s="79">
        <f t="shared" si="30"/>
        <v>0</v>
      </c>
      <c r="I875" s="45">
        <f t="shared" si="31"/>
        <v>100</v>
      </c>
    </row>
    <row r="876" spans="1:9" ht="38.25">
      <c r="A876" s="76" t="s">
        <v>719</v>
      </c>
      <c r="B876" s="75" t="s">
        <v>458</v>
      </c>
      <c r="C876" s="75" t="s">
        <v>150</v>
      </c>
      <c r="D876" s="75" t="s">
        <v>658</v>
      </c>
      <c r="E876" s="75" t="s">
        <v>142</v>
      </c>
      <c r="F876" s="77">
        <v>1840.6224</v>
      </c>
      <c r="G876" s="77">
        <v>841.1255</v>
      </c>
      <c r="H876" s="79">
        <f t="shared" si="30"/>
        <v>999.4969</v>
      </c>
      <c r="I876" s="45">
        <f t="shared" si="31"/>
        <v>45.69788458512729</v>
      </c>
    </row>
    <row r="877" spans="1:9" ht="25.5">
      <c r="A877" s="76" t="s">
        <v>487</v>
      </c>
      <c r="B877" s="75" t="s">
        <v>458</v>
      </c>
      <c r="C877" s="75" t="s">
        <v>150</v>
      </c>
      <c r="D877" s="75" t="s">
        <v>658</v>
      </c>
      <c r="E877" s="75" t="s">
        <v>9</v>
      </c>
      <c r="F877" s="77">
        <v>1840.6224</v>
      </c>
      <c r="G877" s="77">
        <v>841.1255</v>
      </c>
      <c r="H877" s="79">
        <f t="shared" si="30"/>
        <v>999.4969</v>
      </c>
      <c r="I877" s="45">
        <f t="shared" si="31"/>
        <v>45.69788458512729</v>
      </c>
    </row>
    <row r="878" spans="1:9" ht="25.5">
      <c r="A878" s="76" t="s">
        <v>231</v>
      </c>
      <c r="B878" s="75" t="s">
        <v>458</v>
      </c>
      <c r="C878" s="75" t="s">
        <v>150</v>
      </c>
      <c r="D878" s="75" t="s">
        <v>658</v>
      </c>
      <c r="E878" s="75" t="s">
        <v>10</v>
      </c>
      <c r="F878" s="77">
        <v>1840.6224</v>
      </c>
      <c r="G878" s="77">
        <v>841.1255</v>
      </c>
      <c r="H878" s="79">
        <f t="shared" si="30"/>
        <v>999.4969</v>
      </c>
      <c r="I878" s="45">
        <f t="shared" si="31"/>
        <v>45.69788458512729</v>
      </c>
    </row>
    <row r="879" spans="1:9" ht="12.75">
      <c r="A879" s="76" t="s">
        <v>687</v>
      </c>
      <c r="B879" s="75" t="s">
        <v>458</v>
      </c>
      <c r="C879" s="75" t="s">
        <v>150</v>
      </c>
      <c r="D879" s="75" t="s">
        <v>658</v>
      </c>
      <c r="E879" s="75" t="s">
        <v>174</v>
      </c>
      <c r="F879" s="77">
        <v>1840.6224</v>
      </c>
      <c r="G879" s="77">
        <v>841.1255</v>
      </c>
      <c r="H879" s="79">
        <f t="shared" si="30"/>
        <v>999.4969</v>
      </c>
      <c r="I879" s="45">
        <f t="shared" si="31"/>
        <v>45.69788458512729</v>
      </c>
    </row>
    <row r="880" spans="1:9" ht="38.25">
      <c r="A880" s="76" t="s">
        <v>296</v>
      </c>
      <c r="B880" s="75" t="s">
        <v>458</v>
      </c>
      <c r="C880" s="75" t="s">
        <v>150</v>
      </c>
      <c r="D880" s="75" t="s">
        <v>297</v>
      </c>
      <c r="E880" s="75" t="s">
        <v>142</v>
      </c>
      <c r="F880" s="77">
        <v>67501.4138</v>
      </c>
      <c r="G880" s="77">
        <v>45094.4893</v>
      </c>
      <c r="H880" s="79">
        <f t="shared" si="30"/>
        <v>22406.924499999994</v>
      </c>
      <c r="I880" s="45">
        <f t="shared" si="31"/>
        <v>66.80525156644941</v>
      </c>
    </row>
    <row r="881" spans="1:9" ht="38.25">
      <c r="A881" s="76" t="s">
        <v>320</v>
      </c>
      <c r="B881" s="75" t="s">
        <v>458</v>
      </c>
      <c r="C881" s="75" t="s">
        <v>150</v>
      </c>
      <c r="D881" s="75" t="s">
        <v>321</v>
      </c>
      <c r="E881" s="75" t="s">
        <v>142</v>
      </c>
      <c r="F881" s="77">
        <v>67501.4138</v>
      </c>
      <c r="G881" s="77">
        <v>45094.4893</v>
      </c>
      <c r="H881" s="79">
        <f t="shared" si="30"/>
        <v>22406.924499999994</v>
      </c>
      <c r="I881" s="45">
        <f t="shared" si="31"/>
        <v>66.80525156644941</v>
      </c>
    </row>
    <row r="882" spans="1:9" ht="38.25">
      <c r="A882" s="76" t="s">
        <v>322</v>
      </c>
      <c r="B882" s="75" t="s">
        <v>458</v>
      </c>
      <c r="C882" s="75" t="s">
        <v>150</v>
      </c>
      <c r="D882" s="75" t="s">
        <v>323</v>
      </c>
      <c r="E882" s="75" t="s">
        <v>142</v>
      </c>
      <c r="F882" s="77">
        <v>8288.095</v>
      </c>
      <c r="G882" s="77">
        <v>3511.565</v>
      </c>
      <c r="H882" s="79">
        <f t="shared" si="30"/>
        <v>4776.529999999999</v>
      </c>
      <c r="I882" s="45">
        <f t="shared" si="31"/>
        <v>42.368783176351144</v>
      </c>
    </row>
    <row r="883" spans="1:9" ht="25.5">
      <c r="A883" s="76" t="s">
        <v>892</v>
      </c>
      <c r="B883" s="75" t="s">
        <v>458</v>
      </c>
      <c r="C883" s="75" t="s">
        <v>150</v>
      </c>
      <c r="D883" s="75" t="s">
        <v>508</v>
      </c>
      <c r="E883" s="75" t="s">
        <v>142</v>
      </c>
      <c r="F883" s="77">
        <v>3403.565</v>
      </c>
      <c r="G883" s="77">
        <v>3403.565</v>
      </c>
      <c r="H883" s="79">
        <f t="shared" si="30"/>
        <v>0</v>
      </c>
      <c r="I883" s="45">
        <f t="shared" si="31"/>
        <v>100</v>
      </c>
    </row>
    <row r="884" spans="1:9" ht="25.5">
      <c r="A884" s="76" t="s">
        <v>324</v>
      </c>
      <c r="B884" s="75" t="s">
        <v>458</v>
      </c>
      <c r="C884" s="75" t="s">
        <v>150</v>
      </c>
      <c r="D884" s="75" t="s">
        <v>508</v>
      </c>
      <c r="E884" s="75" t="s">
        <v>212</v>
      </c>
      <c r="F884" s="77">
        <v>3403.565</v>
      </c>
      <c r="G884" s="77">
        <v>3403.565</v>
      </c>
      <c r="H884" s="79">
        <f t="shared" si="30"/>
        <v>0</v>
      </c>
      <c r="I884" s="45">
        <f t="shared" si="31"/>
        <v>100</v>
      </c>
    </row>
    <row r="885" spans="1:9" ht="12.75">
      <c r="A885" s="76" t="s">
        <v>325</v>
      </c>
      <c r="B885" s="75" t="s">
        <v>458</v>
      </c>
      <c r="C885" s="75" t="s">
        <v>150</v>
      </c>
      <c r="D885" s="75" t="s">
        <v>508</v>
      </c>
      <c r="E885" s="75" t="s">
        <v>213</v>
      </c>
      <c r="F885" s="77">
        <v>3403.565</v>
      </c>
      <c r="G885" s="77">
        <v>3403.565</v>
      </c>
      <c r="H885" s="79">
        <f aca="true" t="shared" si="32" ref="H885:H948">F885-G885</f>
        <v>0</v>
      </c>
      <c r="I885" s="45">
        <f aca="true" t="shared" si="33" ref="I885:I948">G885/F885*100</f>
        <v>100</v>
      </c>
    </row>
    <row r="886" spans="1:9" ht="25.5">
      <c r="A886" s="76" t="s">
        <v>326</v>
      </c>
      <c r="B886" s="75" t="s">
        <v>458</v>
      </c>
      <c r="C886" s="75" t="s">
        <v>150</v>
      </c>
      <c r="D886" s="75" t="s">
        <v>508</v>
      </c>
      <c r="E886" s="75" t="s">
        <v>214</v>
      </c>
      <c r="F886" s="77">
        <v>3403.565</v>
      </c>
      <c r="G886" s="77">
        <v>3403.565</v>
      </c>
      <c r="H886" s="79">
        <f t="shared" si="32"/>
        <v>0</v>
      </c>
      <c r="I886" s="45">
        <f t="shared" si="33"/>
        <v>100</v>
      </c>
    </row>
    <row r="887" spans="1:9" ht="38.25">
      <c r="A887" s="76" t="s">
        <v>893</v>
      </c>
      <c r="B887" s="75" t="s">
        <v>458</v>
      </c>
      <c r="C887" s="75" t="s">
        <v>150</v>
      </c>
      <c r="D887" s="75" t="s">
        <v>894</v>
      </c>
      <c r="E887" s="75" t="s">
        <v>142</v>
      </c>
      <c r="F887" s="77">
        <v>3050</v>
      </c>
      <c r="G887" s="77">
        <v>0</v>
      </c>
      <c r="H887" s="79">
        <f t="shared" si="32"/>
        <v>3050</v>
      </c>
      <c r="I887" s="45">
        <f t="shared" si="33"/>
        <v>0</v>
      </c>
    </row>
    <row r="888" spans="1:9" ht="25.5">
      <c r="A888" s="76" t="s">
        <v>487</v>
      </c>
      <c r="B888" s="75" t="s">
        <v>458</v>
      </c>
      <c r="C888" s="75" t="s">
        <v>150</v>
      </c>
      <c r="D888" s="75" t="s">
        <v>894</v>
      </c>
      <c r="E888" s="75" t="s">
        <v>9</v>
      </c>
      <c r="F888" s="77">
        <v>3050</v>
      </c>
      <c r="G888" s="77">
        <v>0</v>
      </c>
      <c r="H888" s="79">
        <f t="shared" si="32"/>
        <v>3050</v>
      </c>
      <c r="I888" s="45">
        <f t="shared" si="33"/>
        <v>0</v>
      </c>
    </row>
    <row r="889" spans="1:9" ht="25.5">
      <c r="A889" s="76" t="s">
        <v>231</v>
      </c>
      <c r="B889" s="75" t="s">
        <v>458</v>
      </c>
      <c r="C889" s="75" t="s">
        <v>150</v>
      </c>
      <c r="D889" s="75" t="s">
        <v>894</v>
      </c>
      <c r="E889" s="75" t="s">
        <v>10</v>
      </c>
      <c r="F889" s="77">
        <v>3050</v>
      </c>
      <c r="G889" s="77">
        <v>0</v>
      </c>
      <c r="H889" s="79">
        <f t="shared" si="32"/>
        <v>3050</v>
      </c>
      <c r="I889" s="45">
        <f t="shared" si="33"/>
        <v>0</v>
      </c>
    </row>
    <row r="890" spans="1:9" ht="12.75">
      <c r="A890" s="76" t="s">
        <v>687</v>
      </c>
      <c r="B890" s="75" t="s">
        <v>458</v>
      </c>
      <c r="C890" s="75" t="s">
        <v>150</v>
      </c>
      <c r="D890" s="75" t="s">
        <v>894</v>
      </c>
      <c r="E890" s="75" t="s">
        <v>174</v>
      </c>
      <c r="F890" s="77">
        <v>3050</v>
      </c>
      <c r="G890" s="77">
        <v>0</v>
      </c>
      <c r="H890" s="79">
        <f t="shared" si="32"/>
        <v>3050</v>
      </c>
      <c r="I890" s="45">
        <f t="shared" si="33"/>
        <v>0</v>
      </c>
    </row>
    <row r="891" spans="1:9" ht="38.25">
      <c r="A891" s="76" t="s">
        <v>895</v>
      </c>
      <c r="B891" s="75" t="s">
        <v>458</v>
      </c>
      <c r="C891" s="75" t="s">
        <v>150</v>
      </c>
      <c r="D891" s="75" t="s">
        <v>896</v>
      </c>
      <c r="E891" s="75" t="s">
        <v>142</v>
      </c>
      <c r="F891" s="77">
        <v>1352.8</v>
      </c>
      <c r="G891" s="77">
        <v>0</v>
      </c>
      <c r="H891" s="79">
        <f t="shared" si="32"/>
        <v>1352.8</v>
      </c>
      <c r="I891" s="45">
        <f t="shared" si="33"/>
        <v>0</v>
      </c>
    </row>
    <row r="892" spans="1:9" ht="25.5">
      <c r="A892" s="76" t="s">
        <v>487</v>
      </c>
      <c r="B892" s="75" t="s">
        <v>458</v>
      </c>
      <c r="C892" s="75" t="s">
        <v>150</v>
      </c>
      <c r="D892" s="75" t="s">
        <v>896</v>
      </c>
      <c r="E892" s="75" t="s">
        <v>9</v>
      </c>
      <c r="F892" s="77">
        <v>1352.8</v>
      </c>
      <c r="G892" s="77">
        <v>0</v>
      </c>
      <c r="H892" s="79">
        <f t="shared" si="32"/>
        <v>1352.8</v>
      </c>
      <c r="I892" s="45">
        <f t="shared" si="33"/>
        <v>0</v>
      </c>
    </row>
    <row r="893" spans="1:9" ht="25.5">
      <c r="A893" s="76" t="s">
        <v>231</v>
      </c>
      <c r="B893" s="75" t="s">
        <v>458</v>
      </c>
      <c r="C893" s="75" t="s">
        <v>150</v>
      </c>
      <c r="D893" s="75" t="s">
        <v>896</v>
      </c>
      <c r="E893" s="75" t="s">
        <v>10</v>
      </c>
      <c r="F893" s="77">
        <v>1352.8</v>
      </c>
      <c r="G893" s="77">
        <v>0</v>
      </c>
      <c r="H893" s="79">
        <f t="shared" si="32"/>
        <v>1352.8</v>
      </c>
      <c r="I893" s="45">
        <f t="shared" si="33"/>
        <v>0</v>
      </c>
    </row>
    <row r="894" spans="1:9" ht="12.75">
      <c r="A894" s="76" t="s">
        <v>687</v>
      </c>
      <c r="B894" s="75" t="s">
        <v>458</v>
      </c>
      <c r="C894" s="75" t="s">
        <v>150</v>
      </c>
      <c r="D894" s="75" t="s">
        <v>896</v>
      </c>
      <c r="E894" s="75" t="s">
        <v>174</v>
      </c>
      <c r="F894" s="77">
        <v>1352.8</v>
      </c>
      <c r="G894" s="77">
        <v>0</v>
      </c>
      <c r="H894" s="79">
        <f t="shared" si="32"/>
        <v>1352.8</v>
      </c>
      <c r="I894" s="45">
        <f t="shared" si="33"/>
        <v>0</v>
      </c>
    </row>
    <row r="895" spans="1:9" ht="12.75">
      <c r="A895" s="76" t="s">
        <v>897</v>
      </c>
      <c r="B895" s="75" t="s">
        <v>458</v>
      </c>
      <c r="C895" s="75" t="s">
        <v>150</v>
      </c>
      <c r="D895" s="75" t="s">
        <v>898</v>
      </c>
      <c r="E895" s="75" t="s">
        <v>142</v>
      </c>
      <c r="F895" s="77">
        <v>250</v>
      </c>
      <c r="G895" s="77">
        <v>108</v>
      </c>
      <c r="H895" s="79">
        <f t="shared" si="32"/>
        <v>142</v>
      </c>
      <c r="I895" s="45">
        <f t="shared" si="33"/>
        <v>43.2</v>
      </c>
    </row>
    <row r="896" spans="1:9" ht="25.5">
      <c r="A896" s="76" t="s">
        <v>487</v>
      </c>
      <c r="B896" s="75" t="s">
        <v>458</v>
      </c>
      <c r="C896" s="75" t="s">
        <v>150</v>
      </c>
      <c r="D896" s="75" t="s">
        <v>898</v>
      </c>
      <c r="E896" s="75" t="s">
        <v>9</v>
      </c>
      <c r="F896" s="77">
        <v>250</v>
      </c>
      <c r="G896" s="77">
        <v>108</v>
      </c>
      <c r="H896" s="79">
        <f t="shared" si="32"/>
        <v>142</v>
      </c>
      <c r="I896" s="45">
        <f t="shared" si="33"/>
        <v>43.2</v>
      </c>
    </row>
    <row r="897" spans="1:9" ht="25.5">
      <c r="A897" s="76" t="s">
        <v>231</v>
      </c>
      <c r="B897" s="75" t="s">
        <v>458</v>
      </c>
      <c r="C897" s="75" t="s">
        <v>150</v>
      </c>
      <c r="D897" s="75" t="s">
        <v>898</v>
      </c>
      <c r="E897" s="75" t="s">
        <v>10</v>
      </c>
      <c r="F897" s="77">
        <v>250</v>
      </c>
      <c r="G897" s="77">
        <v>108</v>
      </c>
      <c r="H897" s="79">
        <f t="shared" si="32"/>
        <v>142</v>
      </c>
      <c r="I897" s="45">
        <f t="shared" si="33"/>
        <v>43.2</v>
      </c>
    </row>
    <row r="898" spans="1:9" ht="12.75">
      <c r="A898" s="76" t="s">
        <v>687</v>
      </c>
      <c r="B898" s="75" t="s">
        <v>458</v>
      </c>
      <c r="C898" s="75" t="s">
        <v>150</v>
      </c>
      <c r="D898" s="75" t="s">
        <v>898</v>
      </c>
      <c r="E898" s="75" t="s">
        <v>174</v>
      </c>
      <c r="F898" s="77">
        <v>250</v>
      </c>
      <c r="G898" s="77">
        <v>108</v>
      </c>
      <c r="H898" s="79">
        <f t="shared" si="32"/>
        <v>142</v>
      </c>
      <c r="I898" s="45">
        <f t="shared" si="33"/>
        <v>43.2</v>
      </c>
    </row>
    <row r="899" spans="1:9" ht="38.25">
      <c r="A899" s="76" t="s">
        <v>899</v>
      </c>
      <c r="B899" s="75" t="s">
        <v>458</v>
      </c>
      <c r="C899" s="75" t="s">
        <v>150</v>
      </c>
      <c r="D899" s="75" t="s">
        <v>900</v>
      </c>
      <c r="E899" s="75" t="s">
        <v>142</v>
      </c>
      <c r="F899" s="77">
        <v>160.53</v>
      </c>
      <c r="G899" s="77">
        <v>0</v>
      </c>
      <c r="H899" s="79">
        <f t="shared" si="32"/>
        <v>160.53</v>
      </c>
      <c r="I899" s="45">
        <f t="shared" si="33"/>
        <v>0</v>
      </c>
    </row>
    <row r="900" spans="1:9" ht="25.5">
      <c r="A900" s="76" t="s">
        <v>487</v>
      </c>
      <c r="B900" s="75" t="s">
        <v>458</v>
      </c>
      <c r="C900" s="75" t="s">
        <v>150</v>
      </c>
      <c r="D900" s="75" t="s">
        <v>900</v>
      </c>
      <c r="E900" s="75" t="s">
        <v>9</v>
      </c>
      <c r="F900" s="77">
        <v>160.53</v>
      </c>
      <c r="G900" s="77">
        <v>0</v>
      </c>
      <c r="H900" s="79">
        <f t="shared" si="32"/>
        <v>160.53</v>
      </c>
      <c r="I900" s="45">
        <f t="shared" si="33"/>
        <v>0</v>
      </c>
    </row>
    <row r="901" spans="1:9" ht="25.5">
      <c r="A901" s="76" t="s">
        <v>231</v>
      </c>
      <c r="B901" s="75" t="s">
        <v>458</v>
      </c>
      <c r="C901" s="75" t="s">
        <v>150</v>
      </c>
      <c r="D901" s="75" t="s">
        <v>900</v>
      </c>
      <c r="E901" s="75" t="s">
        <v>10</v>
      </c>
      <c r="F901" s="77">
        <v>160.53</v>
      </c>
      <c r="G901" s="77">
        <v>0</v>
      </c>
      <c r="H901" s="79">
        <f t="shared" si="32"/>
        <v>160.53</v>
      </c>
      <c r="I901" s="45">
        <f t="shared" si="33"/>
        <v>0</v>
      </c>
    </row>
    <row r="902" spans="1:9" ht="12.75">
      <c r="A902" s="76" t="s">
        <v>687</v>
      </c>
      <c r="B902" s="75" t="s">
        <v>458</v>
      </c>
      <c r="C902" s="75" t="s">
        <v>150</v>
      </c>
      <c r="D902" s="75" t="s">
        <v>900</v>
      </c>
      <c r="E902" s="75" t="s">
        <v>174</v>
      </c>
      <c r="F902" s="77">
        <v>160.53</v>
      </c>
      <c r="G902" s="77">
        <v>0</v>
      </c>
      <c r="H902" s="79">
        <f t="shared" si="32"/>
        <v>160.53</v>
      </c>
      <c r="I902" s="45">
        <f t="shared" si="33"/>
        <v>0</v>
      </c>
    </row>
    <row r="903" spans="1:9" ht="38.25">
      <c r="A903" s="76" t="s">
        <v>901</v>
      </c>
      <c r="B903" s="75" t="s">
        <v>458</v>
      </c>
      <c r="C903" s="75" t="s">
        <v>150</v>
      </c>
      <c r="D903" s="75" t="s">
        <v>902</v>
      </c>
      <c r="E903" s="75" t="s">
        <v>142</v>
      </c>
      <c r="F903" s="77">
        <v>71.2</v>
      </c>
      <c r="G903" s="77">
        <v>0</v>
      </c>
      <c r="H903" s="79">
        <f t="shared" si="32"/>
        <v>71.2</v>
      </c>
      <c r="I903" s="45">
        <f t="shared" si="33"/>
        <v>0</v>
      </c>
    </row>
    <row r="904" spans="1:9" ht="25.5">
      <c r="A904" s="76" t="s">
        <v>487</v>
      </c>
      <c r="B904" s="75" t="s">
        <v>458</v>
      </c>
      <c r="C904" s="75" t="s">
        <v>150</v>
      </c>
      <c r="D904" s="75" t="s">
        <v>902</v>
      </c>
      <c r="E904" s="75" t="s">
        <v>9</v>
      </c>
      <c r="F904" s="77">
        <v>71.2</v>
      </c>
      <c r="G904" s="77">
        <v>0</v>
      </c>
      <c r="H904" s="79">
        <f t="shared" si="32"/>
        <v>71.2</v>
      </c>
      <c r="I904" s="45">
        <f t="shared" si="33"/>
        <v>0</v>
      </c>
    </row>
    <row r="905" spans="1:9" ht="25.5">
      <c r="A905" s="76" t="s">
        <v>231</v>
      </c>
      <c r="B905" s="75" t="s">
        <v>458</v>
      </c>
      <c r="C905" s="75" t="s">
        <v>150</v>
      </c>
      <c r="D905" s="75" t="s">
        <v>902</v>
      </c>
      <c r="E905" s="75" t="s">
        <v>10</v>
      </c>
      <c r="F905" s="77">
        <v>71.2</v>
      </c>
      <c r="G905" s="77">
        <v>0</v>
      </c>
      <c r="H905" s="79">
        <f t="shared" si="32"/>
        <v>71.2</v>
      </c>
      <c r="I905" s="45">
        <f t="shared" si="33"/>
        <v>0</v>
      </c>
    </row>
    <row r="906" spans="1:9" ht="12.75">
      <c r="A906" s="76" t="s">
        <v>687</v>
      </c>
      <c r="B906" s="75" t="s">
        <v>458</v>
      </c>
      <c r="C906" s="75" t="s">
        <v>150</v>
      </c>
      <c r="D906" s="75" t="s">
        <v>902</v>
      </c>
      <c r="E906" s="75" t="s">
        <v>174</v>
      </c>
      <c r="F906" s="77">
        <v>71.2</v>
      </c>
      <c r="G906" s="77">
        <v>0</v>
      </c>
      <c r="H906" s="79">
        <f t="shared" si="32"/>
        <v>71.2</v>
      </c>
      <c r="I906" s="45">
        <f t="shared" si="33"/>
        <v>0</v>
      </c>
    </row>
    <row r="907" spans="1:9" ht="38.25">
      <c r="A907" s="76" t="s">
        <v>722</v>
      </c>
      <c r="B907" s="75" t="s">
        <v>458</v>
      </c>
      <c r="C907" s="75" t="s">
        <v>150</v>
      </c>
      <c r="D907" s="75" t="s">
        <v>723</v>
      </c>
      <c r="E907" s="75" t="s">
        <v>142</v>
      </c>
      <c r="F907" s="77">
        <v>622.9102</v>
      </c>
      <c r="G907" s="77">
        <v>219.5368</v>
      </c>
      <c r="H907" s="79">
        <f t="shared" si="32"/>
        <v>403.37340000000006</v>
      </c>
      <c r="I907" s="45">
        <f t="shared" si="33"/>
        <v>35.243731761014665</v>
      </c>
    </row>
    <row r="908" spans="1:9" ht="51">
      <c r="A908" s="76" t="s">
        <v>596</v>
      </c>
      <c r="B908" s="75" t="s">
        <v>458</v>
      </c>
      <c r="C908" s="75" t="s">
        <v>150</v>
      </c>
      <c r="D908" s="75" t="s">
        <v>724</v>
      </c>
      <c r="E908" s="75" t="s">
        <v>142</v>
      </c>
      <c r="F908" s="77">
        <v>622.9102</v>
      </c>
      <c r="G908" s="77">
        <v>219.5368</v>
      </c>
      <c r="H908" s="79">
        <f t="shared" si="32"/>
        <v>403.37340000000006</v>
      </c>
      <c r="I908" s="45">
        <f t="shared" si="33"/>
        <v>35.243731761014665</v>
      </c>
    </row>
    <row r="909" spans="1:9" ht="25.5">
      <c r="A909" s="76" t="s">
        <v>324</v>
      </c>
      <c r="B909" s="75" t="s">
        <v>458</v>
      </c>
      <c r="C909" s="75" t="s">
        <v>150</v>
      </c>
      <c r="D909" s="75" t="s">
        <v>724</v>
      </c>
      <c r="E909" s="75" t="s">
        <v>212</v>
      </c>
      <c r="F909" s="77">
        <v>622.9102</v>
      </c>
      <c r="G909" s="77">
        <v>219.5368</v>
      </c>
      <c r="H909" s="79">
        <f t="shared" si="32"/>
        <v>403.37340000000006</v>
      </c>
      <c r="I909" s="45">
        <f t="shared" si="33"/>
        <v>35.243731761014665</v>
      </c>
    </row>
    <row r="910" spans="1:9" ht="12.75">
      <c r="A910" s="76" t="s">
        <v>325</v>
      </c>
      <c r="B910" s="75" t="s">
        <v>458</v>
      </c>
      <c r="C910" s="75" t="s">
        <v>150</v>
      </c>
      <c r="D910" s="75" t="s">
        <v>724</v>
      </c>
      <c r="E910" s="75" t="s">
        <v>213</v>
      </c>
      <c r="F910" s="77">
        <v>622.9102</v>
      </c>
      <c r="G910" s="77">
        <v>219.5368</v>
      </c>
      <c r="H910" s="79">
        <f t="shared" si="32"/>
        <v>403.37340000000006</v>
      </c>
      <c r="I910" s="45">
        <f t="shared" si="33"/>
        <v>35.243731761014665</v>
      </c>
    </row>
    <row r="911" spans="1:9" ht="25.5">
      <c r="A911" s="76" t="s">
        <v>654</v>
      </c>
      <c r="B911" s="75" t="s">
        <v>458</v>
      </c>
      <c r="C911" s="75" t="s">
        <v>150</v>
      </c>
      <c r="D911" s="75" t="s">
        <v>724</v>
      </c>
      <c r="E911" s="75" t="s">
        <v>655</v>
      </c>
      <c r="F911" s="77">
        <v>622.9102</v>
      </c>
      <c r="G911" s="77">
        <v>219.5368</v>
      </c>
      <c r="H911" s="79">
        <f t="shared" si="32"/>
        <v>403.37340000000006</v>
      </c>
      <c r="I911" s="45">
        <f t="shared" si="33"/>
        <v>35.243731761014665</v>
      </c>
    </row>
    <row r="912" spans="1:9" ht="12.75">
      <c r="A912" s="76" t="s">
        <v>904</v>
      </c>
      <c r="B912" s="75" t="s">
        <v>458</v>
      </c>
      <c r="C912" s="75" t="s">
        <v>150</v>
      </c>
      <c r="D912" s="75" t="s">
        <v>905</v>
      </c>
      <c r="E912" s="75" t="s">
        <v>142</v>
      </c>
      <c r="F912" s="77">
        <v>300</v>
      </c>
      <c r="G912" s="77">
        <v>294.3333</v>
      </c>
      <c r="H912" s="79">
        <f t="shared" si="32"/>
        <v>5.666699999999992</v>
      </c>
      <c r="I912" s="45">
        <f t="shared" si="33"/>
        <v>98.11110000000001</v>
      </c>
    </row>
    <row r="913" spans="1:9" ht="12.75">
      <c r="A913" s="76" t="s">
        <v>906</v>
      </c>
      <c r="B913" s="75" t="s">
        <v>458</v>
      </c>
      <c r="C913" s="75" t="s">
        <v>150</v>
      </c>
      <c r="D913" s="75" t="s">
        <v>907</v>
      </c>
      <c r="E913" s="75" t="s">
        <v>142</v>
      </c>
      <c r="F913" s="77">
        <v>300</v>
      </c>
      <c r="G913" s="77">
        <v>294.3333</v>
      </c>
      <c r="H913" s="79">
        <f t="shared" si="32"/>
        <v>5.666699999999992</v>
      </c>
      <c r="I913" s="45">
        <f t="shared" si="33"/>
        <v>98.11110000000001</v>
      </c>
    </row>
    <row r="914" spans="1:9" ht="25.5">
      <c r="A914" s="76" t="s">
        <v>487</v>
      </c>
      <c r="B914" s="75" t="s">
        <v>458</v>
      </c>
      <c r="C914" s="75" t="s">
        <v>150</v>
      </c>
      <c r="D914" s="75" t="s">
        <v>907</v>
      </c>
      <c r="E914" s="75" t="s">
        <v>9</v>
      </c>
      <c r="F914" s="77">
        <v>300</v>
      </c>
      <c r="G914" s="77">
        <v>294.3333</v>
      </c>
      <c r="H914" s="79">
        <f t="shared" si="32"/>
        <v>5.666699999999992</v>
      </c>
      <c r="I914" s="45">
        <f t="shared" si="33"/>
        <v>98.11110000000001</v>
      </c>
    </row>
    <row r="915" spans="1:9" ht="25.5">
      <c r="A915" s="76" t="s">
        <v>231</v>
      </c>
      <c r="B915" s="75" t="s">
        <v>458</v>
      </c>
      <c r="C915" s="75" t="s">
        <v>150</v>
      </c>
      <c r="D915" s="75" t="s">
        <v>907</v>
      </c>
      <c r="E915" s="75" t="s">
        <v>10</v>
      </c>
      <c r="F915" s="77">
        <v>300</v>
      </c>
      <c r="G915" s="77">
        <v>294.3333</v>
      </c>
      <c r="H915" s="79">
        <f t="shared" si="32"/>
        <v>5.666699999999992</v>
      </c>
      <c r="I915" s="45">
        <f t="shared" si="33"/>
        <v>98.11110000000001</v>
      </c>
    </row>
    <row r="916" spans="1:9" ht="12.75">
      <c r="A916" s="76" t="s">
        <v>687</v>
      </c>
      <c r="B916" s="75" t="s">
        <v>458</v>
      </c>
      <c r="C916" s="75" t="s">
        <v>150</v>
      </c>
      <c r="D916" s="75" t="s">
        <v>907</v>
      </c>
      <c r="E916" s="75" t="s">
        <v>174</v>
      </c>
      <c r="F916" s="77">
        <v>300</v>
      </c>
      <c r="G916" s="77">
        <v>294.3333</v>
      </c>
      <c r="H916" s="79">
        <f t="shared" si="32"/>
        <v>5.666699999999992</v>
      </c>
      <c r="I916" s="45">
        <f t="shared" si="33"/>
        <v>98.11110000000001</v>
      </c>
    </row>
    <row r="917" spans="1:9" ht="25.5">
      <c r="A917" s="76" t="s">
        <v>908</v>
      </c>
      <c r="B917" s="75" t="s">
        <v>458</v>
      </c>
      <c r="C917" s="75" t="s">
        <v>150</v>
      </c>
      <c r="D917" s="75" t="s">
        <v>909</v>
      </c>
      <c r="E917" s="75" t="s">
        <v>142</v>
      </c>
      <c r="F917" s="77">
        <v>531.852</v>
      </c>
      <c r="G917" s="77">
        <v>518.88</v>
      </c>
      <c r="H917" s="79">
        <f t="shared" si="32"/>
        <v>12.97199999999998</v>
      </c>
      <c r="I917" s="45">
        <f t="shared" si="33"/>
        <v>97.56097560975611</v>
      </c>
    </row>
    <row r="918" spans="1:9" ht="25.5">
      <c r="A918" s="76" t="s">
        <v>910</v>
      </c>
      <c r="B918" s="75" t="s">
        <v>458</v>
      </c>
      <c r="C918" s="75" t="s">
        <v>150</v>
      </c>
      <c r="D918" s="75" t="s">
        <v>911</v>
      </c>
      <c r="E918" s="75" t="s">
        <v>142</v>
      </c>
      <c r="F918" s="77">
        <v>272.412</v>
      </c>
      <c r="G918" s="77">
        <v>259.44</v>
      </c>
      <c r="H918" s="79">
        <f t="shared" si="32"/>
        <v>12.97199999999998</v>
      </c>
      <c r="I918" s="45">
        <f t="shared" si="33"/>
        <v>95.23809523809524</v>
      </c>
    </row>
    <row r="919" spans="1:9" ht="12.75">
      <c r="A919" s="76" t="s">
        <v>388</v>
      </c>
      <c r="B919" s="75" t="s">
        <v>458</v>
      </c>
      <c r="C919" s="75" t="s">
        <v>150</v>
      </c>
      <c r="D919" s="75" t="s">
        <v>911</v>
      </c>
      <c r="E919" s="75" t="s">
        <v>4</v>
      </c>
      <c r="F919" s="77">
        <v>272.412</v>
      </c>
      <c r="G919" s="77">
        <v>259.44</v>
      </c>
      <c r="H919" s="79">
        <f t="shared" si="32"/>
        <v>12.97199999999998</v>
      </c>
      <c r="I919" s="45">
        <f t="shared" si="33"/>
        <v>95.23809523809524</v>
      </c>
    </row>
    <row r="920" spans="1:9" ht="12.75">
      <c r="A920" s="76" t="s">
        <v>503</v>
      </c>
      <c r="B920" s="75" t="s">
        <v>458</v>
      </c>
      <c r="C920" s="75" t="s">
        <v>150</v>
      </c>
      <c r="D920" s="75" t="s">
        <v>911</v>
      </c>
      <c r="E920" s="75" t="s">
        <v>504</v>
      </c>
      <c r="F920" s="77">
        <v>272.412</v>
      </c>
      <c r="G920" s="77">
        <v>259.44</v>
      </c>
      <c r="H920" s="79">
        <f t="shared" si="32"/>
        <v>12.97199999999998</v>
      </c>
      <c r="I920" s="45">
        <f t="shared" si="33"/>
        <v>95.23809523809524</v>
      </c>
    </row>
    <row r="921" spans="1:9" ht="25.5">
      <c r="A921" s="76" t="s">
        <v>912</v>
      </c>
      <c r="B921" s="75" t="s">
        <v>458</v>
      </c>
      <c r="C921" s="75" t="s">
        <v>150</v>
      </c>
      <c r="D921" s="75" t="s">
        <v>913</v>
      </c>
      <c r="E921" s="75" t="s">
        <v>142</v>
      </c>
      <c r="F921" s="77">
        <v>259.44</v>
      </c>
      <c r="G921" s="77">
        <v>259.44</v>
      </c>
      <c r="H921" s="79">
        <f t="shared" si="32"/>
        <v>0</v>
      </c>
      <c r="I921" s="45">
        <f t="shared" si="33"/>
        <v>100</v>
      </c>
    </row>
    <row r="922" spans="1:9" ht="12.75">
      <c r="A922" s="76" t="s">
        <v>388</v>
      </c>
      <c r="B922" s="75" t="s">
        <v>458</v>
      </c>
      <c r="C922" s="75" t="s">
        <v>150</v>
      </c>
      <c r="D922" s="75" t="s">
        <v>913</v>
      </c>
      <c r="E922" s="75" t="s">
        <v>4</v>
      </c>
      <c r="F922" s="77">
        <v>259.44</v>
      </c>
      <c r="G922" s="77">
        <v>259.44</v>
      </c>
      <c r="H922" s="79">
        <f t="shared" si="32"/>
        <v>0</v>
      </c>
      <c r="I922" s="45">
        <f t="shared" si="33"/>
        <v>100</v>
      </c>
    </row>
    <row r="923" spans="1:9" ht="12.75">
      <c r="A923" s="76" t="s">
        <v>503</v>
      </c>
      <c r="B923" s="75" t="s">
        <v>458</v>
      </c>
      <c r="C923" s="75" t="s">
        <v>150</v>
      </c>
      <c r="D923" s="75" t="s">
        <v>913</v>
      </c>
      <c r="E923" s="75" t="s">
        <v>504</v>
      </c>
      <c r="F923" s="77">
        <v>259.44</v>
      </c>
      <c r="G923" s="77">
        <v>259.44</v>
      </c>
      <c r="H923" s="79">
        <f t="shared" si="32"/>
        <v>0</v>
      </c>
      <c r="I923" s="45">
        <f t="shared" si="33"/>
        <v>100</v>
      </c>
    </row>
    <row r="924" spans="1:9" ht="25.5">
      <c r="A924" s="76" t="s">
        <v>914</v>
      </c>
      <c r="B924" s="75" t="s">
        <v>458</v>
      </c>
      <c r="C924" s="75" t="s">
        <v>150</v>
      </c>
      <c r="D924" s="75" t="s">
        <v>915</v>
      </c>
      <c r="E924" s="75" t="s">
        <v>142</v>
      </c>
      <c r="F924" s="77">
        <v>350</v>
      </c>
      <c r="G924" s="77">
        <v>312</v>
      </c>
      <c r="H924" s="79">
        <f t="shared" si="32"/>
        <v>38</v>
      </c>
      <c r="I924" s="45">
        <f t="shared" si="33"/>
        <v>89.14285714285714</v>
      </c>
    </row>
    <row r="925" spans="1:9" ht="25.5">
      <c r="A925" s="76" t="s">
        <v>916</v>
      </c>
      <c r="B925" s="75" t="s">
        <v>458</v>
      </c>
      <c r="C925" s="75" t="s">
        <v>150</v>
      </c>
      <c r="D925" s="75" t="s">
        <v>917</v>
      </c>
      <c r="E925" s="75" t="s">
        <v>142</v>
      </c>
      <c r="F925" s="77">
        <v>350</v>
      </c>
      <c r="G925" s="77">
        <v>312</v>
      </c>
      <c r="H925" s="79">
        <f t="shared" si="32"/>
        <v>38</v>
      </c>
      <c r="I925" s="45">
        <f t="shared" si="33"/>
        <v>89.14285714285714</v>
      </c>
    </row>
    <row r="926" spans="1:9" ht="25.5">
      <c r="A926" s="76" t="s">
        <v>487</v>
      </c>
      <c r="B926" s="75" t="s">
        <v>458</v>
      </c>
      <c r="C926" s="75" t="s">
        <v>150</v>
      </c>
      <c r="D926" s="75" t="s">
        <v>917</v>
      </c>
      <c r="E926" s="75" t="s">
        <v>9</v>
      </c>
      <c r="F926" s="77">
        <v>350</v>
      </c>
      <c r="G926" s="77">
        <v>312</v>
      </c>
      <c r="H926" s="79">
        <f t="shared" si="32"/>
        <v>38</v>
      </c>
      <c r="I926" s="45">
        <f t="shared" si="33"/>
        <v>89.14285714285714</v>
      </c>
    </row>
    <row r="927" spans="1:9" ht="25.5">
      <c r="A927" s="76" t="s">
        <v>231</v>
      </c>
      <c r="B927" s="75" t="s">
        <v>458</v>
      </c>
      <c r="C927" s="75" t="s">
        <v>150</v>
      </c>
      <c r="D927" s="75" t="s">
        <v>917</v>
      </c>
      <c r="E927" s="75" t="s">
        <v>10</v>
      </c>
      <c r="F927" s="77">
        <v>350</v>
      </c>
      <c r="G927" s="77">
        <v>312</v>
      </c>
      <c r="H927" s="79">
        <f t="shared" si="32"/>
        <v>38</v>
      </c>
      <c r="I927" s="45">
        <f t="shared" si="33"/>
        <v>89.14285714285714</v>
      </c>
    </row>
    <row r="928" spans="1:9" ht="12.75">
      <c r="A928" s="76" t="s">
        <v>687</v>
      </c>
      <c r="B928" s="75" t="s">
        <v>458</v>
      </c>
      <c r="C928" s="75" t="s">
        <v>150</v>
      </c>
      <c r="D928" s="75" t="s">
        <v>917</v>
      </c>
      <c r="E928" s="75" t="s">
        <v>174</v>
      </c>
      <c r="F928" s="77">
        <v>350</v>
      </c>
      <c r="G928" s="77">
        <v>312</v>
      </c>
      <c r="H928" s="79">
        <f t="shared" si="32"/>
        <v>38</v>
      </c>
      <c r="I928" s="45">
        <f t="shared" si="33"/>
        <v>89.14285714285714</v>
      </c>
    </row>
    <row r="929" spans="1:9" ht="12.75">
      <c r="A929" s="76" t="s">
        <v>1036</v>
      </c>
      <c r="B929" s="75" t="s">
        <v>458</v>
      </c>
      <c r="C929" s="75" t="s">
        <v>150</v>
      </c>
      <c r="D929" s="75" t="s">
        <v>962</v>
      </c>
      <c r="E929" s="75" t="s">
        <v>142</v>
      </c>
      <c r="F929" s="77">
        <v>12255.194</v>
      </c>
      <c r="G929" s="77">
        <v>4271.199</v>
      </c>
      <c r="H929" s="79">
        <f t="shared" si="32"/>
        <v>7983.995</v>
      </c>
      <c r="I929" s="45">
        <f t="shared" si="33"/>
        <v>34.85215329924601</v>
      </c>
    </row>
    <row r="930" spans="1:9" ht="38.25">
      <c r="A930" s="76" t="s">
        <v>595</v>
      </c>
      <c r="B930" s="75" t="s">
        <v>458</v>
      </c>
      <c r="C930" s="75" t="s">
        <v>150</v>
      </c>
      <c r="D930" s="75" t="s">
        <v>963</v>
      </c>
      <c r="E930" s="75" t="s">
        <v>142</v>
      </c>
      <c r="F930" s="77">
        <v>12234.199</v>
      </c>
      <c r="G930" s="77">
        <v>4266.199</v>
      </c>
      <c r="H930" s="79">
        <f t="shared" si="32"/>
        <v>7968.000000000001</v>
      </c>
      <c r="I930" s="45">
        <f t="shared" si="33"/>
        <v>34.87109372669187</v>
      </c>
    </row>
    <row r="931" spans="1:9" ht="25.5">
      <c r="A931" s="76" t="s">
        <v>487</v>
      </c>
      <c r="B931" s="75" t="s">
        <v>458</v>
      </c>
      <c r="C931" s="75" t="s">
        <v>150</v>
      </c>
      <c r="D931" s="75" t="s">
        <v>963</v>
      </c>
      <c r="E931" s="75" t="s">
        <v>9</v>
      </c>
      <c r="F931" s="77">
        <v>97.2635</v>
      </c>
      <c r="G931" s="77">
        <v>0</v>
      </c>
      <c r="H931" s="79">
        <f t="shared" si="32"/>
        <v>97.2635</v>
      </c>
      <c r="I931" s="45">
        <f t="shared" si="33"/>
        <v>0</v>
      </c>
    </row>
    <row r="932" spans="1:9" ht="25.5">
      <c r="A932" s="76" t="s">
        <v>231</v>
      </c>
      <c r="B932" s="75" t="s">
        <v>458</v>
      </c>
      <c r="C932" s="75" t="s">
        <v>150</v>
      </c>
      <c r="D932" s="75" t="s">
        <v>963</v>
      </c>
      <c r="E932" s="75" t="s">
        <v>10</v>
      </c>
      <c r="F932" s="77">
        <v>97.2635</v>
      </c>
      <c r="G932" s="77">
        <v>0</v>
      </c>
      <c r="H932" s="79">
        <f t="shared" si="32"/>
        <v>97.2635</v>
      </c>
      <c r="I932" s="45">
        <f t="shared" si="33"/>
        <v>0</v>
      </c>
    </row>
    <row r="933" spans="1:9" ht="12.75">
      <c r="A933" s="76" t="s">
        <v>687</v>
      </c>
      <c r="B933" s="75" t="s">
        <v>458</v>
      </c>
      <c r="C933" s="75" t="s">
        <v>150</v>
      </c>
      <c r="D933" s="75" t="s">
        <v>963</v>
      </c>
      <c r="E933" s="75" t="s">
        <v>174</v>
      </c>
      <c r="F933" s="77">
        <v>97.2635</v>
      </c>
      <c r="G933" s="77">
        <v>0</v>
      </c>
      <c r="H933" s="79">
        <f t="shared" si="32"/>
        <v>97.2635</v>
      </c>
      <c r="I933" s="45">
        <f t="shared" si="33"/>
        <v>0</v>
      </c>
    </row>
    <row r="934" spans="1:9" ht="25.5">
      <c r="A934" s="76" t="s">
        <v>324</v>
      </c>
      <c r="B934" s="75" t="s">
        <v>458</v>
      </c>
      <c r="C934" s="75" t="s">
        <v>150</v>
      </c>
      <c r="D934" s="75" t="s">
        <v>963</v>
      </c>
      <c r="E934" s="75" t="s">
        <v>212</v>
      </c>
      <c r="F934" s="77">
        <v>12136.9355</v>
      </c>
      <c r="G934" s="77">
        <v>4266.199</v>
      </c>
      <c r="H934" s="79">
        <f t="shared" si="32"/>
        <v>7870.7365</v>
      </c>
      <c r="I934" s="45">
        <f t="shared" si="33"/>
        <v>35.150545209703054</v>
      </c>
    </row>
    <row r="935" spans="1:9" ht="12.75">
      <c r="A935" s="76" t="s">
        <v>325</v>
      </c>
      <c r="B935" s="75" t="s">
        <v>458</v>
      </c>
      <c r="C935" s="75" t="s">
        <v>150</v>
      </c>
      <c r="D935" s="75" t="s">
        <v>963</v>
      </c>
      <c r="E935" s="75" t="s">
        <v>213</v>
      </c>
      <c r="F935" s="77">
        <v>12136.9355</v>
      </c>
      <c r="G935" s="77">
        <v>4266.199</v>
      </c>
      <c r="H935" s="79">
        <f t="shared" si="32"/>
        <v>7870.7365</v>
      </c>
      <c r="I935" s="45">
        <f t="shared" si="33"/>
        <v>35.150545209703054</v>
      </c>
    </row>
    <row r="936" spans="1:9" ht="25.5">
      <c r="A936" s="76" t="s">
        <v>654</v>
      </c>
      <c r="B936" s="75" t="s">
        <v>458</v>
      </c>
      <c r="C936" s="75" t="s">
        <v>150</v>
      </c>
      <c r="D936" s="75" t="s">
        <v>963</v>
      </c>
      <c r="E936" s="75" t="s">
        <v>655</v>
      </c>
      <c r="F936" s="77">
        <v>12136.9355</v>
      </c>
      <c r="G936" s="77">
        <v>4266.199</v>
      </c>
      <c r="H936" s="79">
        <f t="shared" si="32"/>
        <v>7870.7365</v>
      </c>
      <c r="I936" s="45">
        <f t="shared" si="33"/>
        <v>35.150545209703054</v>
      </c>
    </row>
    <row r="937" spans="1:9" ht="51">
      <c r="A937" s="76" t="s">
        <v>596</v>
      </c>
      <c r="B937" s="75" t="s">
        <v>458</v>
      </c>
      <c r="C937" s="75" t="s">
        <v>150</v>
      </c>
      <c r="D937" s="75" t="s">
        <v>964</v>
      </c>
      <c r="E937" s="75" t="s">
        <v>142</v>
      </c>
      <c r="F937" s="77">
        <v>20.995</v>
      </c>
      <c r="G937" s="77">
        <v>5</v>
      </c>
      <c r="H937" s="79">
        <f t="shared" si="32"/>
        <v>15.995000000000001</v>
      </c>
      <c r="I937" s="45">
        <f t="shared" si="33"/>
        <v>23.815194093831863</v>
      </c>
    </row>
    <row r="938" spans="1:9" ht="25.5">
      <c r="A938" s="76" t="s">
        <v>487</v>
      </c>
      <c r="B938" s="75" t="s">
        <v>458</v>
      </c>
      <c r="C938" s="75" t="s">
        <v>150</v>
      </c>
      <c r="D938" s="75" t="s">
        <v>964</v>
      </c>
      <c r="E938" s="75" t="s">
        <v>9</v>
      </c>
      <c r="F938" s="77">
        <v>5.1191</v>
      </c>
      <c r="G938" s="77">
        <v>0</v>
      </c>
      <c r="H938" s="79">
        <f t="shared" si="32"/>
        <v>5.1191</v>
      </c>
      <c r="I938" s="45">
        <f t="shared" si="33"/>
        <v>0</v>
      </c>
    </row>
    <row r="939" spans="1:9" ht="25.5">
      <c r="A939" s="76" t="s">
        <v>231</v>
      </c>
      <c r="B939" s="75" t="s">
        <v>458</v>
      </c>
      <c r="C939" s="75" t="s">
        <v>150</v>
      </c>
      <c r="D939" s="75" t="s">
        <v>964</v>
      </c>
      <c r="E939" s="75" t="s">
        <v>10</v>
      </c>
      <c r="F939" s="77">
        <v>5.1191</v>
      </c>
      <c r="G939" s="77">
        <v>0</v>
      </c>
      <c r="H939" s="79">
        <f t="shared" si="32"/>
        <v>5.1191</v>
      </c>
      <c r="I939" s="45">
        <f t="shared" si="33"/>
        <v>0</v>
      </c>
    </row>
    <row r="940" spans="1:9" ht="12.75">
      <c r="A940" s="76" t="s">
        <v>687</v>
      </c>
      <c r="B940" s="75" t="s">
        <v>458</v>
      </c>
      <c r="C940" s="75" t="s">
        <v>150</v>
      </c>
      <c r="D940" s="75" t="s">
        <v>964</v>
      </c>
      <c r="E940" s="75" t="s">
        <v>174</v>
      </c>
      <c r="F940" s="77">
        <v>5.1191</v>
      </c>
      <c r="G940" s="77">
        <v>0</v>
      </c>
      <c r="H940" s="79">
        <f t="shared" si="32"/>
        <v>5.1191</v>
      </c>
      <c r="I940" s="45">
        <f t="shared" si="33"/>
        <v>0</v>
      </c>
    </row>
    <row r="941" spans="1:9" ht="25.5">
      <c r="A941" s="76" t="s">
        <v>324</v>
      </c>
      <c r="B941" s="75" t="s">
        <v>458</v>
      </c>
      <c r="C941" s="75" t="s">
        <v>150</v>
      </c>
      <c r="D941" s="75" t="s">
        <v>964</v>
      </c>
      <c r="E941" s="75" t="s">
        <v>212</v>
      </c>
      <c r="F941" s="77">
        <v>15.8759</v>
      </c>
      <c r="G941" s="77">
        <v>5</v>
      </c>
      <c r="H941" s="79">
        <f t="shared" si="32"/>
        <v>10.8759</v>
      </c>
      <c r="I941" s="45">
        <f t="shared" si="33"/>
        <v>31.49427748978011</v>
      </c>
    </row>
    <row r="942" spans="1:9" ht="12.75">
      <c r="A942" s="76" t="s">
        <v>325</v>
      </c>
      <c r="B942" s="75" t="s">
        <v>458</v>
      </c>
      <c r="C942" s="75" t="s">
        <v>150</v>
      </c>
      <c r="D942" s="75" t="s">
        <v>964</v>
      </c>
      <c r="E942" s="75" t="s">
        <v>213</v>
      </c>
      <c r="F942" s="77">
        <v>15.8759</v>
      </c>
      <c r="G942" s="77">
        <v>5</v>
      </c>
      <c r="H942" s="79">
        <f t="shared" si="32"/>
        <v>10.8759</v>
      </c>
      <c r="I942" s="45">
        <f t="shared" si="33"/>
        <v>31.49427748978011</v>
      </c>
    </row>
    <row r="943" spans="1:9" ht="25.5">
      <c r="A943" s="76" t="s">
        <v>654</v>
      </c>
      <c r="B943" s="75" t="s">
        <v>458</v>
      </c>
      <c r="C943" s="75" t="s">
        <v>150</v>
      </c>
      <c r="D943" s="75" t="s">
        <v>964</v>
      </c>
      <c r="E943" s="75" t="s">
        <v>655</v>
      </c>
      <c r="F943" s="77">
        <v>15.8759</v>
      </c>
      <c r="G943" s="77">
        <v>5</v>
      </c>
      <c r="H943" s="79">
        <f t="shared" si="32"/>
        <v>10.8759</v>
      </c>
      <c r="I943" s="45">
        <f t="shared" si="33"/>
        <v>31.49427748978011</v>
      </c>
    </row>
    <row r="944" spans="1:9" ht="25.5">
      <c r="A944" s="76" t="s">
        <v>1037</v>
      </c>
      <c r="B944" s="75" t="s">
        <v>458</v>
      </c>
      <c r="C944" s="75" t="s">
        <v>150</v>
      </c>
      <c r="D944" s="75" t="s">
        <v>965</v>
      </c>
      <c r="E944" s="75" t="s">
        <v>142</v>
      </c>
      <c r="F944" s="77">
        <v>45153.3626</v>
      </c>
      <c r="G944" s="77">
        <v>35966.9752</v>
      </c>
      <c r="H944" s="79">
        <f t="shared" si="32"/>
        <v>9186.3874</v>
      </c>
      <c r="I944" s="45">
        <f t="shared" si="33"/>
        <v>79.65514222854357</v>
      </c>
    </row>
    <row r="945" spans="1:9" ht="51">
      <c r="A945" s="76" t="s">
        <v>891</v>
      </c>
      <c r="B945" s="75" t="s">
        <v>458</v>
      </c>
      <c r="C945" s="75" t="s">
        <v>150</v>
      </c>
      <c r="D945" s="75" t="s">
        <v>966</v>
      </c>
      <c r="E945" s="75" t="s">
        <v>142</v>
      </c>
      <c r="F945" s="77">
        <v>42259.8565</v>
      </c>
      <c r="G945" s="77">
        <v>33640.5698</v>
      </c>
      <c r="H945" s="79">
        <f t="shared" si="32"/>
        <v>8619.286700000004</v>
      </c>
      <c r="I945" s="45">
        <f t="shared" si="33"/>
        <v>79.60407958318552</v>
      </c>
    </row>
    <row r="946" spans="1:9" ht="25.5">
      <c r="A946" s="76" t="s">
        <v>324</v>
      </c>
      <c r="B946" s="75" t="s">
        <v>458</v>
      </c>
      <c r="C946" s="75" t="s">
        <v>150</v>
      </c>
      <c r="D946" s="75" t="s">
        <v>966</v>
      </c>
      <c r="E946" s="75" t="s">
        <v>212</v>
      </c>
      <c r="F946" s="77">
        <v>42259.8565</v>
      </c>
      <c r="G946" s="77">
        <v>33640.5698</v>
      </c>
      <c r="H946" s="79">
        <f t="shared" si="32"/>
        <v>8619.286700000004</v>
      </c>
      <c r="I946" s="45">
        <f t="shared" si="33"/>
        <v>79.60407958318552</v>
      </c>
    </row>
    <row r="947" spans="1:9" ht="12.75">
      <c r="A947" s="76" t="s">
        <v>325</v>
      </c>
      <c r="B947" s="75" t="s">
        <v>458</v>
      </c>
      <c r="C947" s="75" t="s">
        <v>150</v>
      </c>
      <c r="D947" s="75" t="s">
        <v>966</v>
      </c>
      <c r="E947" s="75" t="s">
        <v>213</v>
      </c>
      <c r="F947" s="77">
        <v>42259.8565</v>
      </c>
      <c r="G947" s="77">
        <v>33640.5698</v>
      </c>
      <c r="H947" s="79">
        <f t="shared" si="32"/>
        <v>8619.286700000004</v>
      </c>
      <c r="I947" s="45">
        <f t="shared" si="33"/>
        <v>79.60407958318552</v>
      </c>
    </row>
    <row r="948" spans="1:9" ht="25.5">
      <c r="A948" s="76" t="s">
        <v>326</v>
      </c>
      <c r="B948" s="75" t="s">
        <v>458</v>
      </c>
      <c r="C948" s="75" t="s">
        <v>150</v>
      </c>
      <c r="D948" s="75" t="s">
        <v>966</v>
      </c>
      <c r="E948" s="75" t="s">
        <v>214</v>
      </c>
      <c r="F948" s="77">
        <v>42259.8565</v>
      </c>
      <c r="G948" s="77">
        <v>33640.5698</v>
      </c>
      <c r="H948" s="79">
        <f t="shared" si="32"/>
        <v>8619.286700000004</v>
      </c>
      <c r="I948" s="45">
        <f t="shared" si="33"/>
        <v>79.60407958318552</v>
      </c>
    </row>
    <row r="949" spans="1:9" ht="25.5">
      <c r="A949" s="76" t="s">
        <v>892</v>
      </c>
      <c r="B949" s="75" t="s">
        <v>458</v>
      </c>
      <c r="C949" s="75" t="s">
        <v>150</v>
      </c>
      <c r="D949" s="75" t="s">
        <v>967</v>
      </c>
      <c r="E949" s="75" t="s">
        <v>142</v>
      </c>
      <c r="F949" s="77">
        <v>2578.6525</v>
      </c>
      <c r="G949" s="77">
        <v>2039.9069</v>
      </c>
      <c r="H949" s="79">
        <f aca="true" t="shared" si="34" ref="H949:H1012">F949-G949</f>
        <v>538.7456000000002</v>
      </c>
      <c r="I949" s="45">
        <f aca="true" t="shared" si="35" ref="I949:I1012">G949/F949*100</f>
        <v>79.1074757067887</v>
      </c>
    </row>
    <row r="950" spans="1:9" ht="25.5">
      <c r="A950" s="76" t="s">
        <v>324</v>
      </c>
      <c r="B950" s="75" t="s">
        <v>458</v>
      </c>
      <c r="C950" s="75" t="s">
        <v>150</v>
      </c>
      <c r="D950" s="75" t="s">
        <v>967</v>
      </c>
      <c r="E950" s="75" t="s">
        <v>212</v>
      </c>
      <c r="F950" s="77">
        <v>2578.6525</v>
      </c>
      <c r="G950" s="77">
        <v>2039.9069</v>
      </c>
      <c r="H950" s="79">
        <f t="shared" si="34"/>
        <v>538.7456000000002</v>
      </c>
      <c r="I950" s="45">
        <f t="shared" si="35"/>
        <v>79.1074757067887</v>
      </c>
    </row>
    <row r="951" spans="1:9" ht="12.75">
      <c r="A951" s="76" t="s">
        <v>325</v>
      </c>
      <c r="B951" s="75" t="s">
        <v>458</v>
      </c>
      <c r="C951" s="75" t="s">
        <v>150</v>
      </c>
      <c r="D951" s="75" t="s">
        <v>967</v>
      </c>
      <c r="E951" s="75" t="s">
        <v>213</v>
      </c>
      <c r="F951" s="77">
        <v>2578.6525</v>
      </c>
      <c r="G951" s="77">
        <v>2039.9069</v>
      </c>
      <c r="H951" s="79">
        <f t="shared" si="34"/>
        <v>538.7456000000002</v>
      </c>
      <c r="I951" s="45">
        <f t="shared" si="35"/>
        <v>79.1074757067887</v>
      </c>
    </row>
    <row r="952" spans="1:9" ht="25.5">
      <c r="A952" s="76" t="s">
        <v>326</v>
      </c>
      <c r="B952" s="75" t="s">
        <v>458</v>
      </c>
      <c r="C952" s="75" t="s">
        <v>150</v>
      </c>
      <c r="D952" s="75" t="s">
        <v>967</v>
      </c>
      <c r="E952" s="75" t="s">
        <v>214</v>
      </c>
      <c r="F952" s="77">
        <v>2578.6525</v>
      </c>
      <c r="G952" s="77">
        <v>2039.9069</v>
      </c>
      <c r="H952" s="79">
        <f t="shared" si="34"/>
        <v>538.7456000000002</v>
      </c>
      <c r="I952" s="45">
        <f t="shared" si="35"/>
        <v>79.1074757067887</v>
      </c>
    </row>
    <row r="953" spans="1:9" ht="25.5">
      <c r="A953" s="76" t="s">
        <v>903</v>
      </c>
      <c r="B953" s="75" t="s">
        <v>458</v>
      </c>
      <c r="C953" s="75" t="s">
        <v>150</v>
      </c>
      <c r="D953" s="75" t="s">
        <v>968</v>
      </c>
      <c r="E953" s="75" t="s">
        <v>142</v>
      </c>
      <c r="F953" s="77">
        <v>314.8536</v>
      </c>
      <c r="G953" s="77">
        <v>286.4985</v>
      </c>
      <c r="H953" s="79">
        <f t="shared" si="34"/>
        <v>28.355099999999993</v>
      </c>
      <c r="I953" s="45">
        <f t="shared" si="35"/>
        <v>90.99419539747997</v>
      </c>
    </row>
    <row r="954" spans="1:9" ht="25.5">
      <c r="A954" s="76" t="s">
        <v>324</v>
      </c>
      <c r="B954" s="75" t="s">
        <v>458</v>
      </c>
      <c r="C954" s="75" t="s">
        <v>150</v>
      </c>
      <c r="D954" s="75" t="s">
        <v>968</v>
      </c>
      <c r="E954" s="75" t="s">
        <v>212</v>
      </c>
      <c r="F954" s="77">
        <v>314.8536</v>
      </c>
      <c r="G954" s="77">
        <v>286.4985</v>
      </c>
      <c r="H954" s="79">
        <f t="shared" si="34"/>
        <v>28.355099999999993</v>
      </c>
      <c r="I954" s="45">
        <f t="shared" si="35"/>
        <v>90.99419539747997</v>
      </c>
    </row>
    <row r="955" spans="1:9" ht="12.75">
      <c r="A955" s="76" t="s">
        <v>325</v>
      </c>
      <c r="B955" s="75" t="s">
        <v>458</v>
      </c>
      <c r="C955" s="75" t="s">
        <v>150</v>
      </c>
      <c r="D955" s="75" t="s">
        <v>968</v>
      </c>
      <c r="E955" s="75" t="s">
        <v>213</v>
      </c>
      <c r="F955" s="77">
        <v>314.8536</v>
      </c>
      <c r="G955" s="77">
        <v>286.4985</v>
      </c>
      <c r="H955" s="79">
        <f t="shared" si="34"/>
        <v>28.355099999999993</v>
      </c>
      <c r="I955" s="45">
        <f t="shared" si="35"/>
        <v>90.99419539747997</v>
      </c>
    </row>
    <row r="956" spans="1:9" ht="25.5">
      <c r="A956" s="76" t="s">
        <v>326</v>
      </c>
      <c r="B956" s="75" t="s">
        <v>458</v>
      </c>
      <c r="C956" s="75" t="s">
        <v>150</v>
      </c>
      <c r="D956" s="75" t="s">
        <v>968</v>
      </c>
      <c r="E956" s="75" t="s">
        <v>214</v>
      </c>
      <c r="F956" s="77">
        <v>314.8536</v>
      </c>
      <c r="G956" s="77">
        <v>286.4985</v>
      </c>
      <c r="H956" s="79">
        <f t="shared" si="34"/>
        <v>28.355099999999993</v>
      </c>
      <c r="I956" s="45">
        <f t="shared" si="35"/>
        <v>90.99419539747997</v>
      </c>
    </row>
    <row r="957" spans="1:9" ht="25.5">
      <c r="A957" s="76" t="s">
        <v>330</v>
      </c>
      <c r="B957" s="75" t="s">
        <v>458</v>
      </c>
      <c r="C957" s="75" t="s">
        <v>150</v>
      </c>
      <c r="D957" s="75" t="s">
        <v>331</v>
      </c>
      <c r="E957" s="75" t="s">
        <v>142</v>
      </c>
      <c r="F957" s="77">
        <v>66.4291</v>
      </c>
      <c r="G957" s="77">
        <v>37.3579</v>
      </c>
      <c r="H957" s="79">
        <f t="shared" si="34"/>
        <v>29.071200000000005</v>
      </c>
      <c r="I957" s="45">
        <f t="shared" si="35"/>
        <v>56.23725144552613</v>
      </c>
    </row>
    <row r="958" spans="1:9" ht="25.5">
      <c r="A958" s="76" t="s">
        <v>476</v>
      </c>
      <c r="B958" s="75" t="s">
        <v>458</v>
      </c>
      <c r="C958" s="75" t="s">
        <v>150</v>
      </c>
      <c r="D958" s="75" t="s">
        <v>477</v>
      </c>
      <c r="E958" s="75" t="s">
        <v>142</v>
      </c>
      <c r="F958" s="77">
        <v>66.4291</v>
      </c>
      <c r="G958" s="77">
        <v>37.3579</v>
      </c>
      <c r="H958" s="79">
        <f t="shared" si="34"/>
        <v>29.071200000000005</v>
      </c>
      <c r="I958" s="45">
        <f t="shared" si="35"/>
        <v>56.23725144552613</v>
      </c>
    </row>
    <row r="959" spans="1:9" ht="38.25">
      <c r="A959" s="76" t="s">
        <v>482</v>
      </c>
      <c r="B959" s="75" t="s">
        <v>458</v>
      </c>
      <c r="C959" s="75" t="s">
        <v>150</v>
      </c>
      <c r="D959" s="75" t="s">
        <v>483</v>
      </c>
      <c r="E959" s="75" t="s">
        <v>142</v>
      </c>
      <c r="F959" s="77">
        <v>66.4291</v>
      </c>
      <c r="G959" s="77">
        <v>37.3579</v>
      </c>
      <c r="H959" s="79">
        <f t="shared" si="34"/>
        <v>29.071200000000005</v>
      </c>
      <c r="I959" s="45">
        <f t="shared" si="35"/>
        <v>56.23725144552613</v>
      </c>
    </row>
    <row r="960" spans="1:9" ht="38.25">
      <c r="A960" s="76" t="s">
        <v>484</v>
      </c>
      <c r="B960" s="75" t="s">
        <v>458</v>
      </c>
      <c r="C960" s="75" t="s">
        <v>150</v>
      </c>
      <c r="D960" s="75" t="s">
        <v>485</v>
      </c>
      <c r="E960" s="75" t="s">
        <v>142</v>
      </c>
      <c r="F960" s="77">
        <v>66.4291</v>
      </c>
      <c r="G960" s="77">
        <v>37.3579</v>
      </c>
      <c r="H960" s="79">
        <f t="shared" si="34"/>
        <v>29.071200000000005</v>
      </c>
      <c r="I960" s="45">
        <f t="shared" si="35"/>
        <v>56.23725144552613</v>
      </c>
    </row>
    <row r="961" spans="1:9" ht="12.75">
      <c r="A961" s="76" t="s">
        <v>388</v>
      </c>
      <c r="B961" s="75" t="s">
        <v>458</v>
      </c>
      <c r="C961" s="75" t="s">
        <v>150</v>
      </c>
      <c r="D961" s="75" t="s">
        <v>485</v>
      </c>
      <c r="E961" s="75" t="s">
        <v>4</v>
      </c>
      <c r="F961" s="77">
        <v>66.4291</v>
      </c>
      <c r="G961" s="77">
        <v>37.3579</v>
      </c>
      <c r="H961" s="79">
        <f t="shared" si="34"/>
        <v>29.071200000000005</v>
      </c>
      <c r="I961" s="45">
        <f t="shared" si="35"/>
        <v>56.23725144552613</v>
      </c>
    </row>
    <row r="962" spans="1:9" ht="12.75">
      <c r="A962" s="76" t="s">
        <v>503</v>
      </c>
      <c r="B962" s="75" t="s">
        <v>458</v>
      </c>
      <c r="C962" s="75" t="s">
        <v>150</v>
      </c>
      <c r="D962" s="75" t="s">
        <v>485</v>
      </c>
      <c r="E962" s="75" t="s">
        <v>504</v>
      </c>
      <c r="F962" s="77">
        <v>66.4291</v>
      </c>
      <c r="G962" s="77">
        <v>37.3579</v>
      </c>
      <c r="H962" s="79">
        <f t="shared" si="34"/>
        <v>29.071200000000005</v>
      </c>
      <c r="I962" s="45">
        <f t="shared" si="35"/>
        <v>56.23725144552613</v>
      </c>
    </row>
    <row r="963" spans="1:9" ht="12.75">
      <c r="A963" s="76" t="s">
        <v>32</v>
      </c>
      <c r="B963" s="75" t="s">
        <v>458</v>
      </c>
      <c r="C963" s="75" t="s">
        <v>31</v>
      </c>
      <c r="D963" s="75" t="s">
        <v>215</v>
      </c>
      <c r="E963" s="75" t="s">
        <v>142</v>
      </c>
      <c r="F963" s="77">
        <v>18805.882</v>
      </c>
      <c r="G963" s="77">
        <v>5975.954</v>
      </c>
      <c r="H963" s="79">
        <f t="shared" si="34"/>
        <v>12829.928000000002</v>
      </c>
      <c r="I963" s="45">
        <f t="shared" si="35"/>
        <v>31.777047202572046</v>
      </c>
    </row>
    <row r="964" spans="1:9" ht="38.25">
      <c r="A964" s="76" t="s">
        <v>296</v>
      </c>
      <c r="B964" s="75" t="s">
        <v>458</v>
      </c>
      <c r="C964" s="75" t="s">
        <v>31</v>
      </c>
      <c r="D964" s="75" t="s">
        <v>297</v>
      </c>
      <c r="E964" s="75" t="s">
        <v>142</v>
      </c>
      <c r="F964" s="77">
        <v>11349.3071</v>
      </c>
      <c r="G964" s="77">
        <v>585</v>
      </c>
      <c r="H964" s="79">
        <f t="shared" si="34"/>
        <v>10764.3071</v>
      </c>
      <c r="I964" s="45">
        <f t="shared" si="35"/>
        <v>5.1544996962854235</v>
      </c>
    </row>
    <row r="965" spans="1:9" ht="38.25">
      <c r="A965" s="76" t="s">
        <v>320</v>
      </c>
      <c r="B965" s="75" t="s">
        <v>458</v>
      </c>
      <c r="C965" s="75" t="s">
        <v>31</v>
      </c>
      <c r="D965" s="75" t="s">
        <v>321</v>
      </c>
      <c r="E965" s="75" t="s">
        <v>142</v>
      </c>
      <c r="F965" s="77">
        <v>10626.316</v>
      </c>
      <c r="G965" s="77">
        <v>175</v>
      </c>
      <c r="H965" s="79">
        <f t="shared" si="34"/>
        <v>10451.316</v>
      </c>
      <c r="I965" s="45">
        <f t="shared" si="35"/>
        <v>1.6468548460256593</v>
      </c>
    </row>
    <row r="966" spans="1:9" ht="25.5">
      <c r="A966" s="76" t="s">
        <v>918</v>
      </c>
      <c r="B966" s="75" t="s">
        <v>458</v>
      </c>
      <c r="C966" s="75" t="s">
        <v>31</v>
      </c>
      <c r="D966" s="75" t="s">
        <v>919</v>
      </c>
      <c r="E966" s="75" t="s">
        <v>142</v>
      </c>
      <c r="F966" s="77">
        <v>10526.316</v>
      </c>
      <c r="G966" s="77">
        <v>100</v>
      </c>
      <c r="H966" s="79">
        <f t="shared" si="34"/>
        <v>10426.316</v>
      </c>
      <c r="I966" s="45">
        <f t="shared" si="35"/>
        <v>0.9499999810000003</v>
      </c>
    </row>
    <row r="967" spans="1:9" ht="25.5">
      <c r="A967" s="76" t="s">
        <v>920</v>
      </c>
      <c r="B967" s="75" t="s">
        <v>458</v>
      </c>
      <c r="C967" s="75" t="s">
        <v>31</v>
      </c>
      <c r="D967" s="75" t="s">
        <v>921</v>
      </c>
      <c r="E967" s="75" t="s">
        <v>142</v>
      </c>
      <c r="F967" s="77">
        <v>10000</v>
      </c>
      <c r="G967" s="77">
        <v>95</v>
      </c>
      <c r="H967" s="79">
        <f t="shared" si="34"/>
        <v>9905</v>
      </c>
      <c r="I967" s="45">
        <f t="shared" si="35"/>
        <v>0.95</v>
      </c>
    </row>
    <row r="968" spans="1:9" ht="25.5">
      <c r="A968" s="76" t="s">
        <v>487</v>
      </c>
      <c r="B968" s="75" t="s">
        <v>458</v>
      </c>
      <c r="C968" s="75" t="s">
        <v>31</v>
      </c>
      <c r="D968" s="75" t="s">
        <v>921</v>
      </c>
      <c r="E968" s="75" t="s">
        <v>9</v>
      </c>
      <c r="F968" s="77">
        <v>95</v>
      </c>
      <c r="G968" s="77">
        <v>95</v>
      </c>
      <c r="H968" s="79">
        <f t="shared" si="34"/>
        <v>0</v>
      </c>
      <c r="I968" s="45">
        <f t="shared" si="35"/>
        <v>100</v>
      </c>
    </row>
    <row r="969" spans="1:9" ht="25.5">
      <c r="A969" s="76" t="s">
        <v>231</v>
      </c>
      <c r="B969" s="75" t="s">
        <v>458</v>
      </c>
      <c r="C969" s="75" t="s">
        <v>31</v>
      </c>
      <c r="D969" s="75" t="s">
        <v>921</v>
      </c>
      <c r="E969" s="75" t="s">
        <v>10</v>
      </c>
      <c r="F969" s="77">
        <v>95</v>
      </c>
      <c r="G969" s="77">
        <v>95</v>
      </c>
      <c r="H969" s="79">
        <f t="shared" si="34"/>
        <v>0</v>
      </c>
      <c r="I969" s="45">
        <f t="shared" si="35"/>
        <v>100</v>
      </c>
    </row>
    <row r="970" spans="1:9" ht="12.75">
      <c r="A970" s="76" t="s">
        <v>687</v>
      </c>
      <c r="B970" s="75" t="s">
        <v>458</v>
      </c>
      <c r="C970" s="75" t="s">
        <v>31</v>
      </c>
      <c r="D970" s="75" t="s">
        <v>921</v>
      </c>
      <c r="E970" s="75" t="s">
        <v>174</v>
      </c>
      <c r="F970" s="77">
        <v>95</v>
      </c>
      <c r="G970" s="77">
        <v>95</v>
      </c>
      <c r="H970" s="79">
        <f t="shared" si="34"/>
        <v>0</v>
      </c>
      <c r="I970" s="45">
        <f t="shared" si="35"/>
        <v>100</v>
      </c>
    </row>
    <row r="971" spans="1:9" ht="25.5">
      <c r="A971" s="76" t="s">
        <v>324</v>
      </c>
      <c r="B971" s="75" t="s">
        <v>458</v>
      </c>
      <c r="C971" s="75" t="s">
        <v>31</v>
      </c>
      <c r="D971" s="75" t="s">
        <v>921</v>
      </c>
      <c r="E971" s="75" t="s">
        <v>212</v>
      </c>
      <c r="F971" s="77">
        <v>9905</v>
      </c>
      <c r="G971" s="77">
        <v>0</v>
      </c>
      <c r="H971" s="79">
        <f t="shared" si="34"/>
        <v>9905</v>
      </c>
      <c r="I971" s="45">
        <f t="shared" si="35"/>
        <v>0</v>
      </c>
    </row>
    <row r="972" spans="1:9" ht="12.75">
      <c r="A972" s="76" t="s">
        <v>325</v>
      </c>
      <c r="B972" s="75" t="s">
        <v>458</v>
      </c>
      <c r="C972" s="75" t="s">
        <v>31</v>
      </c>
      <c r="D972" s="75" t="s">
        <v>921</v>
      </c>
      <c r="E972" s="75" t="s">
        <v>213</v>
      </c>
      <c r="F972" s="77">
        <v>9905</v>
      </c>
      <c r="G972" s="77">
        <v>0</v>
      </c>
      <c r="H972" s="79">
        <f t="shared" si="34"/>
        <v>9905</v>
      </c>
      <c r="I972" s="45">
        <f t="shared" si="35"/>
        <v>0</v>
      </c>
    </row>
    <row r="973" spans="1:9" ht="25.5">
      <c r="A973" s="76" t="s">
        <v>654</v>
      </c>
      <c r="B973" s="75" t="s">
        <v>458</v>
      </c>
      <c r="C973" s="75" t="s">
        <v>31</v>
      </c>
      <c r="D973" s="75" t="s">
        <v>921</v>
      </c>
      <c r="E973" s="75" t="s">
        <v>655</v>
      </c>
      <c r="F973" s="77">
        <v>9905</v>
      </c>
      <c r="G973" s="77">
        <v>0</v>
      </c>
      <c r="H973" s="79">
        <f t="shared" si="34"/>
        <v>9905</v>
      </c>
      <c r="I973" s="45">
        <f t="shared" si="35"/>
        <v>0</v>
      </c>
    </row>
    <row r="974" spans="1:9" ht="25.5">
      <c r="A974" s="76" t="s">
        <v>922</v>
      </c>
      <c r="B974" s="75" t="s">
        <v>458</v>
      </c>
      <c r="C974" s="75" t="s">
        <v>31</v>
      </c>
      <c r="D974" s="75" t="s">
        <v>923</v>
      </c>
      <c r="E974" s="75" t="s">
        <v>142</v>
      </c>
      <c r="F974" s="77">
        <v>526.316</v>
      </c>
      <c r="G974" s="77">
        <v>5</v>
      </c>
      <c r="H974" s="79">
        <f t="shared" si="34"/>
        <v>521.316</v>
      </c>
      <c r="I974" s="45">
        <f t="shared" si="35"/>
        <v>0.9499996200001519</v>
      </c>
    </row>
    <row r="975" spans="1:9" ht="25.5">
      <c r="A975" s="76" t="s">
        <v>487</v>
      </c>
      <c r="B975" s="75" t="s">
        <v>458</v>
      </c>
      <c r="C975" s="75" t="s">
        <v>31</v>
      </c>
      <c r="D975" s="75" t="s">
        <v>923</v>
      </c>
      <c r="E975" s="75" t="s">
        <v>9</v>
      </c>
      <c r="F975" s="77">
        <v>5</v>
      </c>
      <c r="G975" s="77">
        <v>5</v>
      </c>
      <c r="H975" s="79">
        <f t="shared" si="34"/>
        <v>0</v>
      </c>
      <c r="I975" s="45">
        <f t="shared" si="35"/>
        <v>100</v>
      </c>
    </row>
    <row r="976" spans="1:9" ht="25.5">
      <c r="A976" s="76" t="s">
        <v>231</v>
      </c>
      <c r="B976" s="75" t="s">
        <v>458</v>
      </c>
      <c r="C976" s="75" t="s">
        <v>31</v>
      </c>
      <c r="D976" s="75" t="s">
        <v>923</v>
      </c>
      <c r="E976" s="75" t="s">
        <v>10</v>
      </c>
      <c r="F976" s="77">
        <v>5</v>
      </c>
      <c r="G976" s="77">
        <v>5</v>
      </c>
      <c r="H976" s="79">
        <f t="shared" si="34"/>
        <v>0</v>
      </c>
      <c r="I976" s="45">
        <f t="shared" si="35"/>
        <v>100</v>
      </c>
    </row>
    <row r="977" spans="1:9" ht="12.75">
      <c r="A977" s="76" t="s">
        <v>687</v>
      </c>
      <c r="B977" s="75" t="s">
        <v>458</v>
      </c>
      <c r="C977" s="75" t="s">
        <v>31</v>
      </c>
      <c r="D977" s="75" t="s">
        <v>923</v>
      </c>
      <c r="E977" s="75" t="s">
        <v>174</v>
      </c>
      <c r="F977" s="77">
        <v>5</v>
      </c>
      <c r="G977" s="77">
        <v>5</v>
      </c>
      <c r="H977" s="79">
        <f t="shared" si="34"/>
        <v>0</v>
      </c>
      <c r="I977" s="45">
        <f t="shared" si="35"/>
        <v>100</v>
      </c>
    </row>
    <row r="978" spans="1:9" ht="25.5">
      <c r="A978" s="76" t="s">
        <v>324</v>
      </c>
      <c r="B978" s="75" t="s">
        <v>458</v>
      </c>
      <c r="C978" s="75" t="s">
        <v>31</v>
      </c>
      <c r="D978" s="75" t="s">
        <v>923</v>
      </c>
      <c r="E978" s="75" t="s">
        <v>212</v>
      </c>
      <c r="F978" s="77">
        <v>521.316</v>
      </c>
      <c r="G978" s="77">
        <v>0</v>
      </c>
      <c r="H978" s="79">
        <f t="shared" si="34"/>
        <v>521.316</v>
      </c>
      <c r="I978" s="45">
        <f t="shared" si="35"/>
        <v>0</v>
      </c>
    </row>
    <row r="979" spans="1:9" ht="12.75">
      <c r="A979" s="76" t="s">
        <v>325</v>
      </c>
      <c r="B979" s="75" t="s">
        <v>458</v>
      </c>
      <c r="C979" s="75" t="s">
        <v>31</v>
      </c>
      <c r="D979" s="75" t="s">
        <v>923</v>
      </c>
      <c r="E979" s="75" t="s">
        <v>213</v>
      </c>
      <c r="F979" s="77">
        <v>521.316</v>
      </c>
      <c r="G979" s="77">
        <v>0</v>
      </c>
      <c r="H979" s="79">
        <f t="shared" si="34"/>
        <v>521.316</v>
      </c>
      <c r="I979" s="45">
        <f t="shared" si="35"/>
        <v>0</v>
      </c>
    </row>
    <row r="980" spans="1:9" ht="25.5">
      <c r="A980" s="76" t="s">
        <v>654</v>
      </c>
      <c r="B980" s="75" t="s">
        <v>458</v>
      </c>
      <c r="C980" s="75" t="s">
        <v>31</v>
      </c>
      <c r="D980" s="75" t="s">
        <v>923</v>
      </c>
      <c r="E980" s="75" t="s">
        <v>655</v>
      </c>
      <c r="F980" s="77">
        <v>521.316</v>
      </c>
      <c r="G980" s="77">
        <v>0</v>
      </c>
      <c r="H980" s="79">
        <f t="shared" si="34"/>
        <v>521.316</v>
      </c>
      <c r="I980" s="45">
        <f t="shared" si="35"/>
        <v>0</v>
      </c>
    </row>
    <row r="981" spans="1:9" ht="25.5">
      <c r="A981" s="76" t="s">
        <v>725</v>
      </c>
      <c r="B981" s="75" t="s">
        <v>458</v>
      </c>
      <c r="C981" s="75" t="s">
        <v>31</v>
      </c>
      <c r="D981" s="75" t="s">
        <v>681</v>
      </c>
      <c r="E981" s="75" t="s">
        <v>142</v>
      </c>
      <c r="F981" s="77">
        <v>100</v>
      </c>
      <c r="G981" s="77">
        <v>75</v>
      </c>
      <c r="H981" s="79">
        <f t="shared" si="34"/>
        <v>25</v>
      </c>
      <c r="I981" s="45">
        <f t="shared" si="35"/>
        <v>75</v>
      </c>
    </row>
    <row r="982" spans="1:9" ht="12.75">
      <c r="A982" s="76" t="s">
        <v>726</v>
      </c>
      <c r="B982" s="75" t="s">
        <v>458</v>
      </c>
      <c r="C982" s="75" t="s">
        <v>31</v>
      </c>
      <c r="D982" s="75" t="s">
        <v>682</v>
      </c>
      <c r="E982" s="75" t="s">
        <v>142</v>
      </c>
      <c r="F982" s="77">
        <v>100</v>
      </c>
      <c r="G982" s="77">
        <v>75</v>
      </c>
      <c r="H982" s="79">
        <f t="shared" si="34"/>
        <v>25</v>
      </c>
      <c r="I982" s="45">
        <f t="shared" si="35"/>
        <v>75</v>
      </c>
    </row>
    <row r="983" spans="1:9" ht="25.5">
      <c r="A983" s="76" t="s">
        <v>487</v>
      </c>
      <c r="B983" s="75" t="s">
        <v>458</v>
      </c>
      <c r="C983" s="75" t="s">
        <v>31</v>
      </c>
      <c r="D983" s="75" t="s">
        <v>682</v>
      </c>
      <c r="E983" s="75" t="s">
        <v>9</v>
      </c>
      <c r="F983" s="77">
        <v>100</v>
      </c>
      <c r="G983" s="77">
        <v>75</v>
      </c>
      <c r="H983" s="79">
        <f t="shared" si="34"/>
        <v>25</v>
      </c>
      <c r="I983" s="45">
        <f t="shared" si="35"/>
        <v>75</v>
      </c>
    </row>
    <row r="984" spans="1:9" ht="25.5">
      <c r="A984" s="76" t="s">
        <v>231</v>
      </c>
      <c r="B984" s="75" t="s">
        <v>458</v>
      </c>
      <c r="C984" s="75" t="s">
        <v>31</v>
      </c>
      <c r="D984" s="75" t="s">
        <v>682</v>
      </c>
      <c r="E984" s="75" t="s">
        <v>10</v>
      </c>
      <c r="F984" s="77">
        <v>100</v>
      </c>
      <c r="G984" s="77">
        <v>75</v>
      </c>
      <c r="H984" s="79">
        <f t="shared" si="34"/>
        <v>25</v>
      </c>
      <c r="I984" s="45">
        <f t="shared" si="35"/>
        <v>75</v>
      </c>
    </row>
    <row r="985" spans="1:9" ht="12.75">
      <c r="A985" s="76" t="s">
        <v>687</v>
      </c>
      <c r="B985" s="75" t="s">
        <v>458</v>
      </c>
      <c r="C985" s="75" t="s">
        <v>31</v>
      </c>
      <c r="D985" s="75" t="s">
        <v>682</v>
      </c>
      <c r="E985" s="75" t="s">
        <v>174</v>
      </c>
      <c r="F985" s="77">
        <v>100</v>
      </c>
      <c r="G985" s="77">
        <v>75</v>
      </c>
      <c r="H985" s="79">
        <f t="shared" si="34"/>
        <v>25</v>
      </c>
      <c r="I985" s="45">
        <f t="shared" si="35"/>
        <v>75</v>
      </c>
    </row>
    <row r="986" spans="1:9" ht="25.5">
      <c r="A986" s="76" t="s">
        <v>298</v>
      </c>
      <c r="B986" s="75" t="s">
        <v>458</v>
      </c>
      <c r="C986" s="75" t="s">
        <v>31</v>
      </c>
      <c r="D986" s="75" t="s">
        <v>299</v>
      </c>
      <c r="E986" s="75" t="s">
        <v>142</v>
      </c>
      <c r="F986" s="77">
        <v>722.9911</v>
      </c>
      <c r="G986" s="77">
        <v>410</v>
      </c>
      <c r="H986" s="79">
        <f t="shared" si="34"/>
        <v>312.99109999999996</v>
      </c>
      <c r="I986" s="45">
        <f t="shared" si="35"/>
        <v>56.70885851845203</v>
      </c>
    </row>
    <row r="987" spans="1:9" ht="25.5">
      <c r="A987" s="76" t="s">
        <v>603</v>
      </c>
      <c r="B987" s="75" t="s">
        <v>458</v>
      </c>
      <c r="C987" s="75" t="s">
        <v>31</v>
      </c>
      <c r="D987" s="75" t="s">
        <v>604</v>
      </c>
      <c r="E987" s="75" t="s">
        <v>142</v>
      </c>
      <c r="F987" s="77">
        <v>722.9911</v>
      </c>
      <c r="G987" s="77">
        <v>410</v>
      </c>
      <c r="H987" s="79">
        <f t="shared" si="34"/>
        <v>312.99109999999996</v>
      </c>
      <c r="I987" s="45">
        <f t="shared" si="35"/>
        <v>56.70885851845203</v>
      </c>
    </row>
    <row r="988" spans="1:9" ht="12.75">
      <c r="A988" s="76" t="s">
        <v>605</v>
      </c>
      <c r="B988" s="75" t="s">
        <v>458</v>
      </c>
      <c r="C988" s="75" t="s">
        <v>31</v>
      </c>
      <c r="D988" s="75" t="s">
        <v>606</v>
      </c>
      <c r="E988" s="75" t="s">
        <v>142</v>
      </c>
      <c r="F988" s="77">
        <v>722.9911</v>
      </c>
      <c r="G988" s="77">
        <v>410</v>
      </c>
      <c r="H988" s="79">
        <f t="shared" si="34"/>
        <v>312.99109999999996</v>
      </c>
      <c r="I988" s="45">
        <f t="shared" si="35"/>
        <v>56.70885851845203</v>
      </c>
    </row>
    <row r="989" spans="1:9" ht="25.5">
      <c r="A989" s="76" t="s">
        <v>487</v>
      </c>
      <c r="B989" s="75" t="s">
        <v>458</v>
      </c>
      <c r="C989" s="75" t="s">
        <v>31</v>
      </c>
      <c r="D989" s="75" t="s">
        <v>606</v>
      </c>
      <c r="E989" s="75" t="s">
        <v>9</v>
      </c>
      <c r="F989" s="77">
        <v>722.9911</v>
      </c>
      <c r="G989" s="77">
        <v>410</v>
      </c>
      <c r="H989" s="79">
        <f t="shared" si="34"/>
        <v>312.99109999999996</v>
      </c>
      <c r="I989" s="45">
        <f t="shared" si="35"/>
        <v>56.70885851845203</v>
      </c>
    </row>
    <row r="990" spans="1:9" ht="25.5">
      <c r="A990" s="76" t="s">
        <v>231</v>
      </c>
      <c r="B990" s="75" t="s">
        <v>458</v>
      </c>
      <c r="C990" s="75" t="s">
        <v>31</v>
      </c>
      <c r="D990" s="75" t="s">
        <v>606</v>
      </c>
      <c r="E990" s="75" t="s">
        <v>10</v>
      </c>
      <c r="F990" s="77">
        <v>722.9911</v>
      </c>
      <c r="G990" s="77">
        <v>410</v>
      </c>
      <c r="H990" s="79">
        <f t="shared" si="34"/>
        <v>312.99109999999996</v>
      </c>
      <c r="I990" s="45">
        <f t="shared" si="35"/>
        <v>56.70885851845203</v>
      </c>
    </row>
    <row r="991" spans="1:9" ht="12.75">
      <c r="A991" s="76" t="s">
        <v>687</v>
      </c>
      <c r="B991" s="75" t="s">
        <v>458</v>
      </c>
      <c r="C991" s="75" t="s">
        <v>31</v>
      </c>
      <c r="D991" s="75" t="s">
        <v>606</v>
      </c>
      <c r="E991" s="75" t="s">
        <v>174</v>
      </c>
      <c r="F991" s="77">
        <v>722.9911</v>
      </c>
      <c r="G991" s="77">
        <v>410</v>
      </c>
      <c r="H991" s="79">
        <f t="shared" si="34"/>
        <v>312.99109999999996</v>
      </c>
      <c r="I991" s="45">
        <f t="shared" si="35"/>
        <v>56.70885851845203</v>
      </c>
    </row>
    <row r="992" spans="1:9" ht="38.25">
      <c r="A992" s="76" t="s">
        <v>715</v>
      </c>
      <c r="B992" s="75" t="s">
        <v>458</v>
      </c>
      <c r="C992" s="75" t="s">
        <v>31</v>
      </c>
      <c r="D992" s="75" t="s">
        <v>716</v>
      </c>
      <c r="E992" s="75" t="s">
        <v>142</v>
      </c>
      <c r="F992" s="77">
        <v>7456.5749</v>
      </c>
      <c r="G992" s="77">
        <v>5390.954</v>
      </c>
      <c r="H992" s="79">
        <f t="shared" si="34"/>
        <v>2065.6209</v>
      </c>
      <c r="I992" s="45">
        <f t="shared" si="35"/>
        <v>72.29799301016878</v>
      </c>
    </row>
    <row r="993" spans="1:9" ht="38.25">
      <c r="A993" s="76" t="s">
        <v>776</v>
      </c>
      <c r="B993" s="75" t="s">
        <v>458</v>
      </c>
      <c r="C993" s="75" t="s">
        <v>31</v>
      </c>
      <c r="D993" s="75" t="s">
        <v>716</v>
      </c>
      <c r="E993" s="75" t="s">
        <v>142</v>
      </c>
      <c r="F993" s="77">
        <v>415.9188</v>
      </c>
      <c r="G993" s="77">
        <v>415.9188</v>
      </c>
      <c r="H993" s="79">
        <f t="shared" si="34"/>
        <v>0</v>
      </c>
      <c r="I993" s="45">
        <f t="shared" si="35"/>
        <v>100</v>
      </c>
    </row>
    <row r="994" spans="1:9" ht="12.75">
      <c r="A994" s="76" t="s">
        <v>727</v>
      </c>
      <c r="B994" s="75" t="s">
        <v>458</v>
      </c>
      <c r="C994" s="75" t="s">
        <v>31</v>
      </c>
      <c r="D994" s="75" t="s">
        <v>728</v>
      </c>
      <c r="E994" s="75" t="s">
        <v>142</v>
      </c>
      <c r="F994" s="77">
        <v>415.9188</v>
      </c>
      <c r="G994" s="77">
        <v>415.9188</v>
      </c>
      <c r="H994" s="79">
        <f t="shared" si="34"/>
        <v>0</v>
      </c>
      <c r="I994" s="45">
        <f t="shared" si="35"/>
        <v>100</v>
      </c>
    </row>
    <row r="995" spans="1:9" ht="12.75">
      <c r="A995" s="76" t="s">
        <v>788</v>
      </c>
      <c r="B995" s="75" t="s">
        <v>458</v>
      </c>
      <c r="C995" s="75" t="s">
        <v>31</v>
      </c>
      <c r="D995" s="75" t="s">
        <v>789</v>
      </c>
      <c r="E995" s="75" t="s">
        <v>142</v>
      </c>
      <c r="F995" s="77">
        <v>415.9188</v>
      </c>
      <c r="G995" s="77">
        <v>415.9188</v>
      </c>
      <c r="H995" s="79">
        <f t="shared" si="34"/>
        <v>0</v>
      </c>
      <c r="I995" s="45">
        <f t="shared" si="35"/>
        <v>100</v>
      </c>
    </row>
    <row r="996" spans="1:9" ht="25.5">
      <c r="A996" s="76" t="s">
        <v>487</v>
      </c>
      <c r="B996" s="75" t="s">
        <v>458</v>
      </c>
      <c r="C996" s="75" t="s">
        <v>31</v>
      </c>
      <c r="D996" s="75" t="s">
        <v>789</v>
      </c>
      <c r="E996" s="75" t="s">
        <v>9</v>
      </c>
      <c r="F996" s="77">
        <v>415.9188</v>
      </c>
      <c r="G996" s="77">
        <v>415.9188</v>
      </c>
      <c r="H996" s="79">
        <f t="shared" si="34"/>
        <v>0</v>
      </c>
      <c r="I996" s="45">
        <f t="shared" si="35"/>
        <v>100</v>
      </c>
    </row>
    <row r="997" spans="1:9" ht="25.5">
      <c r="A997" s="76" t="s">
        <v>231</v>
      </c>
      <c r="B997" s="75" t="s">
        <v>458</v>
      </c>
      <c r="C997" s="75" t="s">
        <v>31</v>
      </c>
      <c r="D997" s="75" t="s">
        <v>789</v>
      </c>
      <c r="E997" s="75" t="s">
        <v>10</v>
      </c>
      <c r="F997" s="77">
        <v>415.9188</v>
      </c>
      <c r="G997" s="77">
        <v>415.9188</v>
      </c>
      <c r="H997" s="79">
        <f t="shared" si="34"/>
        <v>0</v>
      </c>
      <c r="I997" s="45">
        <f t="shared" si="35"/>
        <v>100</v>
      </c>
    </row>
    <row r="998" spans="1:9" ht="12.75">
      <c r="A998" s="76" t="s">
        <v>687</v>
      </c>
      <c r="B998" s="75" t="s">
        <v>458</v>
      </c>
      <c r="C998" s="75" t="s">
        <v>31</v>
      </c>
      <c r="D998" s="75" t="s">
        <v>789</v>
      </c>
      <c r="E998" s="75" t="s">
        <v>174</v>
      </c>
      <c r="F998" s="77">
        <v>415.9188</v>
      </c>
      <c r="G998" s="77">
        <v>415.9188</v>
      </c>
      <c r="H998" s="79">
        <f t="shared" si="34"/>
        <v>0</v>
      </c>
      <c r="I998" s="45">
        <f t="shared" si="35"/>
        <v>100</v>
      </c>
    </row>
    <row r="999" spans="1:9" ht="12.75">
      <c r="A999" s="76" t="s">
        <v>790</v>
      </c>
      <c r="B999" s="75" t="s">
        <v>458</v>
      </c>
      <c r="C999" s="75" t="s">
        <v>31</v>
      </c>
      <c r="D999" s="75" t="s">
        <v>791</v>
      </c>
      <c r="E999" s="75" t="s">
        <v>142</v>
      </c>
      <c r="F999" s="77">
        <v>7040.6561</v>
      </c>
      <c r="G999" s="77">
        <v>4975.0352</v>
      </c>
      <c r="H999" s="79">
        <f t="shared" si="34"/>
        <v>2065.6209</v>
      </c>
      <c r="I999" s="45">
        <f t="shared" si="35"/>
        <v>70.6615282629697</v>
      </c>
    </row>
    <row r="1000" spans="1:9" ht="12.75">
      <c r="A1000" s="76" t="s">
        <v>1032</v>
      </c>
      <c r="B1000" s="75" t="s">
        <v>458</v>
      </c>
      <c r="C1000" s="75" t="s">
        <v>31</v>
      </c>
      <c r="D1000" s="75" t="s">
        <v>792</v>
      </c>
      <c r="E1000" s="75" t="s">
        <v>142</v>
      </c>
      <c r="F1000" s="77">
        <v>7040.6561</v>
      </c>
      <c r="G1000" s="77">
        <v>4975.0352</v>
      </c>
      <c r="H1000" s="79">
        <f t="shared" si="34"/>
        <v>2065.6209</v>
      </c>
      <c r="I1000" s="45">
        <f t="shared" si="35"/>
        <v>70.6615282629697</v>
      </c>
    </row>
    <row r="1001" spans="1:9" ht="25.5">
      <c r="A1001" s="76" t="s">
        <v>782</v>
      </c>
      <c r="B1001" s="75" t="s">
        <v>458</v>
      </c>
      <c r="C1001" s="75" t="s">
        <v>31</v>
      </c>
      <c r="D1001" s="75" t="s">
        <v>793</v>
      </c>
      <c r="E1001" s="75" t="s">
        <v>142</v>
      </c>
      <c r="F1001" s="77">
        <v>7040.6561</v>
      </c>
      <c r="G1001" s="77">
        <v>4975.0352</v>
      </c>
      <c r="H1001" s="79">
        <f t="shared" si="34"/>
        <v>2065.6209</v>
      </c>
      <c r="I1001" s="45">
        <f t="shared" si="35"/>
        <v>70.6615282629697</v>
      </c>
    </row>
    <row r="1002" spans="1:9" ht="25.5">
      <c r="A1002" s="76" t="s">
        <v>487</v>
      </c>
      <c r="B1002" s="75" t="s">
        <v>458</v>
      </c>
      <c r="C1002" s="75" t="s">
        <v>31</v>
      </c>
      <c r="D1002" s="75" t="s">
        <v>793</v>
      </c>
      <c r="E1002" s="75" t="s">
        <v>9</v>
      </c>
      <c r="F1002" s="77">
        <v>7040.6561</v>
      </c>
      <c r="G1002" s="77">
        <v>4975.0352</v>
      </c>
      <c r="H1002" s="79">
        <f t="shared" si="34"/>
        <v>2065.6209</v>
      </c>
      <c r="I1002" s="45">
        <f t="shared" si="35"/>
        <v>70.6615282629697</v>
      </c>
    </row>
    <row r="1003" spans="1:9" ht="25.5">
      <c r="A1003" s="76" t="s">
        <v>231</v>
      </c>
      <c r="B1003" s="75" t="s">
        <v>458</v>
      </c>
      <c r="C1003" s="75" t="s">
        <v>31</v>
      </c>
      <c r="D1003" s="75" t="s">
        <v>793</v>
      </c>
      <c r="E1003" s="75" t="s">
        <v>10</v>
      </c>
      <c r="F1003" s="77">
        <v>7040.6561</v>
      </c>
      <c r="G1003" s="77">
        <v>4975.0352</v>
      </c>
      <c r="H1003" s="79">
        <f t="shared" si="34"/>
        <v>2065.6209</v>
      </c>
      <c r="I1003" s="45">
        <f t="shared" si="35"/>
        <v>70.6615282629697</v>
      </c>
    </row>
    <row r="1004" spans="1:9" ht="12.75">
      <c r="A1004" s="76" t="s">
        <v>687</v>
      </c>
      <c r="B1004" s="75" t="s">
        <v>458</v>
      </c>
      <c r="C1004" s="75" t="s">
        <v>31</v>
      </c>
      <c r="D1004" s="75" t="s">
        <v>793</v>
      </c>
      <c r="E1004" s="75" t="s">
        <v>174</v>
      </c>
      <c r="F1004" s="77">
        <v>7040.6561</v>
      </c>
      <c r="G1004" s="77">
        <v>4975.0352</v>
      </c>
      <c r="H1004" s="79">
        <f t="shared" si="34"/>
        <v>2065.6209</v>
      </c>
      <c r="I1004" s="45">
        <f t="shared" si="35"/>
        <v>70.6615282629697</v>
      </c>
    </row>
    <row r="1005" spans="1:9" ht="12.75">
      <c r="A1005" s="76" t="s">
        <v>207</v>
      </c>
      <c r="B1005" s="75" t="s">
        <v>458</v>
      </c>
      <c r="C1005" s="75" t="s">
        <v>208</v>
      </c>
      <c r="D1005" s="75" t="s">
        <v>215</v>
      </c>
      <c r="E1005" s="75" t="s">
        <v>142</v>
      </c>
      <c r="F1005" s="77">
        <v>700</v>
      </c>
      <c r="G1005" s="77">
        <v>198.8</v>
      </c>
      <c r="H1005" s="79">
        <f t="shared" si="34"/>
        <v>501.2</v>
      </c>
      <c r="I1005" s="45">
        <f t="shared" si="35"/>
        <v>28.400000000000002</v>
      </c>
    </row>
    <row r="1006" spans="1:9" ht="38.25">
      <c r="A1006" s="76" t="s">
        <v>296</v>
      </c>
      <c r="B1006" s="75" t="s">
        <v>458</v>
      </c>
      <c r="C1006" s="75" t="s">
        <v>208</v>
      </c>
      <c r="D1006" s="75" t="s">
        <v>297</v>
      </c>
      <c r="E1006" s="75" t="s">
        <v>142</v>
      </c>
      <c r="F1006" s="77">
        <v>700</v>
      </c>
      <c r="G1006" s="77">
        <v>198.8</v>
      </c>
      <c r="H1006" s="79">
        <f t="shared" si="34"/>
        <v>501.2</v>
      </c>
      <c r="I1006" s="45">
        <f t="shared" si="35"/>
        <v>28.400000000000002</v>
      </c>
    </row>
    <row r="1007" spans="1:9" ht="38.25">
      <c r="A1007" s="76" t="s">
        <v>320</v>
      </c>
      <c r="B1007" s="75" t="s">
        <v>458</v>
      </c>
      <c r="C1007" s="75" t="s">
        <v>208</v>
      </c>
      <c r="D1007" s="75" t="s">
        <v>321</v>
      </c>
      <c r="E1007" s="75" t="s">
        <v>142</v>
      </c>
      <c r="F1007" s="77">
        <v>700</v>
      </c>
      <c r="G1007" s="77">
        <v>198.8</v>
      </c>
      <c r="H1007" s="79">
        <f t="shared" si="34"/>
        <v>501.2</v>
      </c>
      <c r="I1007" s="45">
        <f t="shared" si="35"/>
        <v>28.400000000000002</v>
      </c>
    </row>
    <row r="1008" spans="1:9" ht="25.5">
      <c r="A1008" s="76" t="s">
        <v>924</v>
      </c>
      <c r="B1008" s="75" t="s">
        <v>458</v>
      </c>
      <c r="C1008" s="75" t="s">
        <v>208</v>
      </c>
      <c r="D1008" s="75" t="s">
        <v>925</v>
      </c>
      <c r="E1008" s="75" t="s">
        <v>142</v>
      </c>
      <c r="F1008" s="77">
        <v>650</v>
      </c>
      <c r="G1008" s="77">
        <v>198.8</v>
      </c>
      <c r="H1008" s="79">
        <f t="shared" si="34"/>
        <v>451.2</v>
      </c>
      <c r="I1008" s="45">
        <f t="shared" si="35"/>
        <v>30.58461538461539</v>
      </c>
    </row>
    <row r="1009" spans="1:9" ht="25.5">
      <c r="A1009" s="76" t="s">
        <v>926</v>
      </c>
      <c r="B1009" s="75" t="s">
        <v>458</v>
      </c>
      <c r="C1009" s="75" t="s">
        <v>208</v>
      </c>
      <c r="D1009" s="75" t="s">
        <v>927</v>
      </c>
      <c r="E1009" s="75" t="s">
        <v>142</v>
      </c>
      <c r="F1009" s="77">
        <v>650</v>
      </c>
      <c r="G1009" s="77">
        <v>198.8</v>
      </c>
      <c r="H1009" s="79">
        <f t="shared" si="34"/>
        <v>451.2</v>
      </c>
      <c r="I1009" s="45">
        <f t="shared" si="35"/>
        <v>30.58461538461539</v>
      </c>
    </row>
    <row r="1010" spans="1:9" ht="25.5">
      <c r="A1010" s="76" t="s">
        <v>487</v>
      </c>
      <c r="B1010" s="75" t="s">
        <v>458</v>
      </c>
      <c r="C1010" s="75" t="s">
        <v>208</v>
      </c>
      <c r="D1010" s="75" t="s">
        <v>927</v>
      </c>
      <c r="E1010" s="75" t="s">
        <v>9</v>
      </c>
      <c r="F1010" s="77">
        <v>650</v>
      </c>
      <c r="G1010" s="77">
        <v>198.8</v>
      </c>
      <c r="H1010" s="79">
        <f t="shared" si="34"/>
        <v>451.2</v>
      </c>
      <c r="I1010" s="45">
        <f t="shared" si="35"/>
        <v>30.58461538461539</v>
      </c>
    </row>
    <row r="1011" spans="1:9" ht="25.5">
      <c r="A1011" s="76" t="s">
        <v>231</v>
      </c>
      <c r="B1011" s="75" t="s">
        <v>458</v>
      </c>
      <c r="C1011" s="75" t="s">
        <v>208</v>
      </c>
      <c r="D1011" s="75" t="s">
        <v>927</v>
      </c>
      <c r="E1011" s="75" t="s">
        <v>10</v>
      </c>
      <c r="F1011" s="77">
        <v>650</v>
      </c>
      <c r="G1011" s="77">
        <v>198.8</v>
      </c>
      <c r="H1011" s="79">
        <f t="shared" si="34"/>
        <v>451.2</v>
      </c>
      <c r="I1011" s="45">
        <f t="shared" si="35"/>
        <v>30.58461538461539</v>
      </c>
    </row>
    <row r="1012" spans="1:9" ht="12.75">
      <c r="A1012" s="76" t="s">
        <v>687</v>
      </c>
      <c r="B1012" s="75" t="s">
        <v>458</v>
      </c>
      <c r="C1012" s="75" t="s">
        <v>208</v>
      </c>
      <c r="D1012" s="75" t="s">
        <v>927</v>
      </c>
      <c r="E1012" s="75" t="s">
        <v>174</v>
      </c>
      <c r="F1012" s="77">
        <v>650</v>
      </c>
      <c r="G1012" s="77">
        <v>198.8</v>
      </c>
      <c r="H1012" s="79">
        <f t="shared" si="34"/>
        <v>451.2</v>
      </c>
      <c r="I1012" s="45">
        <f t="shared" si="35"/>
        <v>30.58461538461539</v>
      </c>
    </row>
    <row r="1013" spans="1:9" ht="25.5">
      <c r="A1013" s="76" t="s">
        <v>725</v>
      </c>
      <c r="B1013" s="75" t="s">
        <v>458</v>
      </c>
      <c r="C1013" s="75" t="s">
        <v>208</v>
      </c>
      <c r="D1013" s="75" t="s">
        <v>681</v>
      </c>
      <c r="E1013" s="75" t="s">
        <v>142</v>
      </c>
      <c r="F1013" s="77">
        <v>50</v>
      </c>
      <c r="G1013" s="77">
        <v>0</v>
      </c>
      <c r="H1013" s="79">
        <f aca="true" t="shared" si="36" ref="H1013:H1031">F1013-G1013</f>
        <v>50</v>
      </c>
      <c r="I1013" s="45">
        <f aca="true" t="shared" si="37" ref="I1013:I1031">G1013/F1013*100</f>
        <v>0</v>
      </c>
    </row>
    <row r="1014" spans="1:9" ht="12.75">
      <c r="A1014" s="76" t="s">
        <v>726</v>
      </c>
      <c r="B1014" s="75" t="s">
        <v>458</v>
      </c>
      <c r="C1014" s="75" t="s">
        <v>208</v>
      </c>
      <c r="D1014" s="75" t="s">
        <v>682</v>
      </c>
      <c r="E1014" s="75" t="s">
        <v>142</v>
      </c>
      <c r="F1014" s="77">
        <v>50</v>
      </c>
      <c r="G1014" s="77">
        <v>0</v>
      </c>
      <c r="H1014" s="79">
        <f t="shared" si="36"/>
        <v>50</v>
      </c>
      <c r="I1014" s="45">
        <f t="shared" si="37"/>
        <v>0</v>
      </c>
    </row>
    <row r="1015" spans="1:9" ht="25.5">
      <c r="A1015" s="76" t="s">
        <v>487</v>
      </c>
      <c r="B1015" s="75" t="s">
        <v>458</v>
      </c>
      <c r="C1015" s="75" t="s">
        <v>208</v>
      </c>
      <c r="D1015" s="75" t="s">
        <v>682</v>
      </c>
      <c r="E1015" s="75" t="s">
        <v>9</v>
      </c>
      <c r="F1015" s="77">
        <v>50</v>
      </c>
      <c r="G1015" s="77">
        <v>0</v>
      </c>
      <c r="H1015" s="79">
        <f t="shared" si="36"/>
        <v>50</v>
      </c>
      <c r="I1015" s="45">
        <f t="shared" si="37"/>
        <v>0</v>
      </c>
    </row>
    <row r="1016" spans="1:9" ht="25.5">
      <c r="A1016" s="76" t="s">
        <v>231</v>
      </c>
      <c r="B1016" s="75" t="s">
        <v>458</v>
      </c>
      <c r="C1016" s="75" t="s">
        <v>208</v>
      </c>
      <c r="D1016" s="75" t="s">
        <v>682</v>
      </c>
      <c r="E1016" s="75" t="s">
        <v>10</v>
      </c>
      <c r="F1016" s="77">
        <v>50</v>
      </c>
      <c r="G1016" s="77">
        <v>0</v>
      </c>
      <c r="H1016" s="79">
        <f t="shared" si="36"/>
        <v>50</v>
      </c>
      <c r="I1016" s="45">
        <f t="shared" si="37"/>
        <v>0</v>
      </c>
    </row>
    <row r="1017" spans="1:9" ht="12.75">
      <c r="A1017" s="76" t="s">
        <v>687</v>
      </c>
      <c r="B1017" s="75" t="s">
        <v>458</v>
      </c>
      <c r="C1017" s="75" t="s">
        <v>208</v>
      </c>
      <c r="D1017" s="75" t="s">
        <v>682</v>
      </c>
      <c r="E1017" s="75" t="s">
        <v>174</v>
      </c>
      <c r="F1017" s="77">
        <v>50</v>
      </c>
      <c r="G1017" s="77">
        <v>0</v>
      </c>
      <c r="H1017" s="79">
        <f t="shared" si="36"/>
        <v>50</v>
      </c>
      <c r="I1017" s="45">
        <f t="shared" si="37"/>
        <v>0</v>
      </c>
    </row>
    <row r="1018" spans="1:9" ht="12.75">
      <c r="A1018" s="76" t="s">
        <v>100</v>
      </c>
      <c r="B1018" s="75" t="s">
        <v>458</v>
      </c>
      <c r="C1018" s="75" t="s">
        <v>51</v>
      </c>
      <c r="D1018" s="75" t="s">
        <v>215</v>
      </c>
      <c r="E1018" s="75" t="s">
        <v>142</v>
      </c>
      <c r="F1018" s="77">
        <v>211</v>
      </c>
      <c r="G1018" s="77">
        <v>0</v>
      </c>
      <c r="H1018" s="79">
        <f t="shared" si="36"/>
        <v>211</v>
      </c>
      <c r="I1018" s="45">
        <f t="shared" si="37"/>
        <v>0</v>
      </c>
    </row>
    <row r="1019" spans="1:9" ht="12.75">
      <c r="A1019" s="76" t="s">
        <v>794</v>
      </c>
      <c r="B1019" s="75" t="s">
        <v>458</v>
      </c>
      <c r="C1019" s="75" t="s">
        <v>795</v>
      </c>
      <c r="D1019" s="75" t="s">
        <v>215</v>
      </c>
      <c r="E1019" s="75" t="s">
        <v>142</v>
      </c>
      <c r="F1019" s="77">
        <v>211</v>
      </c>
      <c r="G1019" s="77">
        <v>0</v>
      </c>
      <c r="H1019" s="79">
        <f t="shared" si="36"/>
        <v>211</v>
      </c>
      <c r="I1019" s="45">
        <f t="shared" si="37"/>
        <v>0</v>
      </c>
    </row>
    <row r="1020" spans="1:9" ht="38.25">
      <c r="A1020" s="76" t="s">
        <v>296</v>
      </c>
      <c r="B1020" s="75" t="s">
        <v>458</v>
      </c>
      <c r="C1020" s="75" t="s">
        <v>795</v>
      </c>
      <c r="D1020" s="75" t="s">
        <v>297</v>
      </c>
      <c r="E1020" s="75" t="s">
        <v>142</v>
      </c>
      <c r="F1020" s="77">
        <v>211</v>
      </c>
      <c r="G1020" s="77">
        <v>0</v>
      </c>
      <c r="H1020" s="79">
        <f t="shared" si="36"/>
        <v>211</v>
      </c>
      <c r="I1020" s="45">
        <f t="shared" si="37"/>
        <v>0</v>
      </c>
    </row>
    <row r="1021" spans="1:9" ht="38.25">
      <c r="A1021" s="76" t="s">
        <v>320</v>
      </c>
      <c r="B1021" s="75" t="s">
        <v>458</v>
      </c>
      <c r="C1021" s="75" t="s">
        <v>795</v>
      </c>
      <c r="D1021" s="75" t="s">
        <v>321</v>
      </c>
      <c r="E1021" s="75" t="s">
        <v>142</v>
      </c>
      <c r="F1021" s="77">
        <v>211</v>
      </c>
      <c r="G1021" s="77">
        <v>0</v>
      </c>
      <c r="H1021" s="79">
        <f t="shared" si="36"/>
        <v>211</v>
      </c>
      <c r="I1021" s="45">
        <f t="shared" si="37"/>
        <v>0</v>
      </c>
    </row>
    <row r="1022" spans="1:9" ht="12.75">
      <c r="A1022" s="76" t="s">
        <v>1036</v>
      </c>
      <c r="B1022" s="75" t="s">
        <v>458</v>
      </c>
      <c r="C1022" s="75" t="s">
        <v>795</v>
      </c>
      <c r="D1022" s="75" t="s">
        <v>962</v>
      </c>
      <c r="E1022" s="75" t="s">
        <v>142</v>
      </c>
      <c r="F1022" s="77">
        <v>211</v>
      </c>
      <c r="G1022" s="77">
        <v>0</v>
      </c>
      <c r="H1022" s="79">
        <f t="shared" si="36"/>
        <v>211</v>
      </c>
      <c r="I1022" s="45">
        <f t="shared" si="37"/>
        <v>0</v>
      </c>
    </row>
    <row r="1023" spans="1:9" ht="25.5">
      <c r="A1023" s="76" t="s">
        <v>720</v>
      </c>
      <c r="B1023" s="75" t="s">
        <v>458</v>
      </c>
      <c r="C1023" s="75" t="s">
        <v>795</v>
      </c>
      <c r="D1023" s="75" t="s">
        <v>982</v>
      </c>
      <c r="E1023" s="75" t="s">
        <v>142</v>
      </c>
      <c r="F1023" s="77">
        <v>200</v>
      </c>
      <c r="G1023" s="77">
        <v>0</v>
      </c>
      <c r="H1023" s="79">
        <f t="shared" si="36"/>
        <v>200</v>
      </c>
      <c r="I1023" s="45">
        <f t="shared" si="37"/>
        <v>0</v>
      </c>
    </row>
    <row r="1024" spans="1:9" ht="12.75">
      <c r="A1024" s="76" t="s">
        <v>388</v>
      </c>
      <c r="B1024" s="75" t="s">
        <v>458</v>
      </c>
      <c r="C1024" s="75" t="s">
        <v>795</v>
      </c>
      <c r="D1024" s="75" t="s">
        <v>982</v>
      </c>
      <c r="E1024" s="75" t="s">
        <v>4</v>
      </c>
      <c r="F1024" s="77">
        <v>200</v>
      </c>
      <c r="G1024" s="77">
        <v>0</v>
      </c>
      <c r="H1024" s="79">
        <f t="shared" si="36"/>
        <v>200</v>
      </c>
      <c r="I1024" s="45">
        <f t="shared" si="37"/>
        <v>0</v>
      </c>
    </row>
    <row r="1025" spans="1:9" ht="25.5">
      <c r="A1025" s="76" t="s">
        <v>389</v>
      </c>
      <c r="B1025" s="75" t="s">
        <v>458</v>
      </c>
      <c r="C1025" s="75" t="s">
        <v>795</v>
      </c>
      <c r="D1025" s="75" t="s">
        <v>982</v>
      </c>
      <c r="E1025" s="75" t="s">
        <v>5</v>
      </c>
      <c r="F1025" s="77">
        <v>200</v>
      </c>
      <c r="G1025" s="77">
        <v>0</v>
      </c>
      <c r="H1025" s="79">
        <f t="shared" si="36"/>
        <v>200</v>
      </c>
      <c r="I1025" s="45">
        <f t="shared" si="37"/>
        <v>0</v>
      </c>
    </row>
    <row r="1026" spans="1:9" ht="25.5">
      <c r="A1026" s="76" t="s">
        <v>390</v>
      </c>
      <c r="B1026" s="75" t="s">
        <v>458</v>
      </c>
      <c r="C1026" s="75" t="s">
        <v>795</v>
      </c>
      <c r="D1026" s="75" t="s">
        <v>982</v>
      </c>
      <c r="E1026" s="75" t="s">
        <v>206</v>
      </c>
      <c r="F1026" s="77">
        <v>200</v>
      </c>
      <c r="G1026" s="77">
        <v>0</v>
      </c>
      <c r="H1026" s="79">
        <f t="shared" si="36"/>
        <v>200</v>
      </c>
      <c r="I1026" s="45">
        <f t="shared" si="37"/>
        <v>0</v>
      </c>
    </row>
    <row r="1027" spans="1:9" ht="38.25">
      <c r="A1027" s="76" t="s">
        <v>721</v>
      </c>
      <c r="B1027" s="75" t="s">
        <v>458</v>
      </c>
      <c r="C1027" s="75" t="s">
        <v>795</v>
      </c>
      <c r="D1027" s="75" t="s">
        <v>983</v>
      </c>
      <c r="E1027" s="75" t="s">
        <v>142</v>
      </c>
      <c r="F1027" s="77">
        <v>11</v>
      </c>
      <c r="G1027" s="77">
        <v>0</v>
      </c>
      <c r="H1027" s="79">
        <f t="shared" si="36"/>
        <v>11</v>
      </c>
      <c r="I1027" s="45">
        <f t="shared" si="37"/>
        <v>0</v>
      </c>
    </row>
    <row r="1028" spans="1:9" ht="12.75">
      <c r="A1028" s="76" t="s">
        <v>388</v>
      </c>
      <c r="B1028" s="75" t="s">
        <v>458</v>
      </c>
      <c r="C1028" s="75" t="s">
        <v>795</v>
      </c>
      <c r="D1028" s="75" t="s">
        <v>983</v>
      </c>
      <c r="E1028" s="75" t="s">
        <v>4</v>
      </c>
      <c r="F1028" s="77">
        <v>11</v>
      </c>
      <c r="G1028" s="77">
        <v>0</v>
      </c>
      <c r="H1028" s="79">
        <f t="shared" si="36"/>
        <v>11</v>
      </c>
      <c r="I1028" s="45">
        <f t="shared" si="37"/>
        <v>0</v>
      </c>
    </row>
    <row r="1029" spans="1:9" ht="25.5">
      <c r="A1029" s="76" t="s">
        <v>389</v>
      </c>
      <c r="B1029" s="75" t="s">
        <v>458</v>
      </c>
      <c r="C1029" s="75" t="s">
        <v>795</v>
      </c>
      <c r="D1029" s="75" t="s">
        <v>983</v>
      </c>
      <c r="E1029" s="75" t="s">
        <v>5</v>
      </c>
      <c r="F1029" s="77">
        <v>11</v>
      </c>
      <c r="G1029" s="77">
        <v>0</v>
      </c>
      <c r="H1029" s="79">
        <f t="shared" si="36"/>
        <v>11</v>
      </c>
      <c r="I1029" s="45">
        <f t="shared" si="37"/>
        <v>0</v>
      </c>
    </row>
    <row r="1030" spans="1:9" ht="25.5">
      <c r="A1030" s="76" t="s">
        <v>390</v>
      </c>
      <c r="B1030" s="75" t="s">
        <v>458</v>
      </c>
      <c r="C1030" s="75" t="s">
        <v>795</v>
      </c>
      <c r="D1030" s="75" t="s">
        <v>983</v>
      </c>
      <c r="E1030" s="75" t="s">
        <v>206</v>
      </c>
      <c r="F1030" s="77">
        <v>11</v>
      </c>
      <c r="G1030" s="77">
        <v>0</v>
      </c>
      <c r="H1030" s="79">
        <f t="shared" si="36"/>
        <v>11</v>
      </c>
      <c r="I1030" s="45">
        <f t="shared" si="37"/>
        <v>0</v>
      </c>
    </row>
    <row r="1031" spans="1:9" ht="12.75">
      <c r="A1031" s="90" t="s">
        <v>0</v>
      </c>
      <c r="B1031" s="91"/>
      <c r="C1031" s="91"/>
      <c r="D1031" s="91"/>
      <c r="E1031" s="91"/>
      <c r="F1031" s="82">
        <v>593891.3151</v>
      </c>
      <c r="G1031" s="82">
        <v>329157.2839</v>
      </c>
      <c r="H1031" s="80">
        <f t="shared" si="36"/>
        <v>264734.0312</v>
      </c>
      <c r="I1031" s="56">
        <f t="shared" si="37"/>
        <v>55.42382512271226</v>
      </c>
    </row>
  </sheetData>
  <sheetProtection/>
  <mergeCells count="12">
    <mergeCell ref="C4:C5"/>
    <mergeCell ref="D4:D5"/>
    <mergeCell ref="A1031:E1031"/>
    <mergeCell ref="E4:E5"/>
    <mergeCell ref="F4:F5"/>
    <mergeCell ref="G4:G5"/>
    <mergeCell ref="H4:I4"/>
    <mergeCell ref="A1:I1"/>
    <mergeCell ref="A2:I2"/>
    <mergeCell ref="A3:I3"/>
    <mergeCell ref="A4:A5"/>
    <mergeCell ref="B4:B5"/>
  </mergeCells>
  <printOptions horizontalCentered="1"/>
  <pageMargins left="0.5905511811023623" right="0.5905511811023623" top="0.5905511811023623" bottom="0.5905511811023623" header="0.3937007874015748" footer="0.5118110236220472"/>
  <pageSetup fitToHeight="0" fitToWidth="0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SheetLayoutView="100" zoomScalePageLayoutView="0" workbookViewId="0" topLeftCell="A19">
      <selection activeCell="J10" sqref="J10:K11"/>
    </sheetView>
  </sheetViews>
  <sheetFormatPr defaultColWidth="9.00390625" defaultRowHeight="12.75"/>
  <cols>
    <col min="1" max="1" width="38.125" style="9" customWidth="1"/>
    <col min="2" max="2" width="9.125" style="9" customWidth="1"/>
    <col min="3" max="3" width="4.875" style="10" customWidth="1"/>
    <col min="4" max="4" width="8.375" style="10" customWidth="1"/>
    <col min="5" max="5" width="6.75390625" style="10" customWidth="1"/>
    <col min="6" max="6" width="6.125" style="10" customWidth="1"/>
    <col min="7" max="7" width="5.00390625" style="10" customWidth="1"/>
    <col min="8" max="8" width="4.875" style="10" customWidth="1"/>
    <col min="9" max="9" width="8.125" style="10" customWidth="1"/>
    <col min="10" max="10" width="13.75390625" style="22" customWidth="1"/>
    <col min="11" max="11" width="14.625" style="23" customWidth="1"/>
    <col min="12" max="16384" width="9.125" style="1" customWidth="1"/>
  </cols>
  <sheetData>
    <row r="1" spans="1:12" ht="12.75" customHeigh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5"/>
    </row>
    <row r="2" ht="12.75">
      <c r="K2" s="23" t="s">
        <v>153</v>
      </c>
    </row>
    <row r="3" spans="1:11" s="3" customFormat="1" ht="12.75" customHeight="1">
      <c r="A3" s="103" t="s">
        <v>674</v>
      </c>
      <c r="B3" s="107" t="s">
        <v>101</v>
      </c>
      <c r="C3" s="108"/>
      <c r="D3" s="108"/>
      <c r="E3" s="108"/>
      <c r="F3" s="108"/>
      <c r="G3" s="108"/>
      <c r="H3" s="108"/>
      <c r="I3" s="109"/>
      <c r="J3" s="105" t="s">
        <v>138</v>
      </c>
      <c r="K3" s="101" t="s">
        <v>139</v>
      </c>
    </row>
    <row r="4" spans="1:11" s="3" customFormat="1" ht="61.5" customHeight="1">
      <c r="A4" s="104"/>
      <c r="B4" s="72" t="s">
        <v>675</v>
      </c>
      <c r="C4" s="73" t="s">
        <v>102</v>
      </c>
      <c r="D4" s="73" t="s">
        <v>103</v>
      </c>
      <c r="E4" s="73" t="s">
        <v>104</v>
      </c>
      <c r="F4" s="73" t="s">
        <v>676</v>
      </c>
      <c r="G4" s="73" t="s">
        <v>105</v>
      </c>
      <c r="H4" s="72" t="s">
        <v>677</v>
      </c>
      <c r="I4" s="73" t="s">
        <v>678</v>
      </c>
      <c r="J4" s="106"/>
      <c r="K4" s="102"/>
    </row>
    <row r="5" spans="1:11" s="29" customFormat="1" ht="25.5" customHeight="1">
      <c r="A5" s="35" t="s">
        <v>109</v>
      </c>
      <c r="B5" s="36" t="s">
        <v>142</v>
      </c>
      <c r="C5" s="36" t="s">
        <v>107</v>
      </c>
      <c r="D5" s="36" t="s">
        <v>110</v>
      </c>
      <c r="E5" s="36" t="s">
        <v>108</v>
      </c>
      <c r="F5" s="36" t="s">
        <v>108</v>
      </c>
      <c r="G5" s="36" t="s">
        <v>108</v>
      </c>
      <c r="H5" s="36" t="s">
        <v>53</v>
      </c>
      <c r="I5" s="36" t="s">
        <v>142</v>
      </c>
      <c r="J5" s="130">
        <f>J6-J8</f>
        <v>77098.80558</v>
      </c>
      <c r="K5" s="130">
        <f>K6-K8</f>
        <v>0</v>
      </c>
    </row>
    <row r="6" spans="1:11" s="32" customFormat="1" ht="40.5" customHeight="1">
      <c r="A6" s="37" t="s">
        <v>111</v>
      </c>
      <c r="B6" s="38" t="s">
        <v>142</v>
      </c>
      <c r="C6" s="38" t="s">
        <v>107</v>
      </c>
      <c r="D6" s="38" t="s">
        <v>110</v>
      </c>
      <c r="E6" s="38" t="s">
        <v>108</v>
      </c>
      <c r="F6" s="38" t="s">
        <v>108</v>
      </c>
      <c r="G6" s="38" t="s">
        <v>108</v>
      </c>
      <c r="H6" s="38" t="s">
        <v>53</v>
      </c>
      <c r="I6" s="38" t="s">
        <v>112</v>
      </c>
      <c r="J6" s="26">
        <f>J7</f>
        <v>98098.80558</v>
      </c>
      <c r="K6" s="26">
        <f>K7</f>
        <v>0</v>
      </c>
    </row>
    <row r="7" spans="1:11" s="34" customFormat="1" ht="51.75" customHeight="1">
      <c r="A7" s="37" t="s">
        <v>1040</v>
      </c>
      <c r="B7" s="38" t="s">
        <v>45</v>
      </c>
      <c r="C7" s="38" t="s">
        <v>107</v>
      </c>
      <c r="D7" s="38" t="s">
        <v>110</v>
      </c>
      <c r="E7" s="38" t="s">
        <v>108</v>
      </c>
      <c r="F7" s="38" t="s">
        <v>108</v>
      </c>
      <c r="G7" s="38" t="s">
        <v>1049</v>
      </c>
      <c r="H7" s="38" t="s">
        <v>53</v>
      </c>
      <c r="I7" s="38" t="s">
        <v>113</v>
      </c>
      <c r="J7" s="26">
        <v>98098.80558</v>
      </c>
      <c r="K7" s="26">
        <v>0</v>
      </c>
    </row>
    <row r="8" spans="1:11" s="34" customFormat="1" ht="40.5" customHeight="1">
      <c r="A8" s="37" t="s">
        <v>114</v>
      </c>
      <c r="B8" s="38" t="s">
        <v>142</v>
      </c>
      <c r="C8" s="38" t="s">
        <v>107</v>
      </c>
      <c r="D8" s="38" t="s">
        <v>110</v>
      </c>
      <c r="E8" s="38" t="s">
        <v>108</v>
      </c>
      <c r="F8" s="38" t="s">
        <v>108</v>
      </c>
      <c r="G8" s="38" t="s">
        <v>108</v>
      </c>
      <c r="H8" s="38" t="s">
        <v>53</v>
      </c>
      <c r="I8" s="38" t="s">
        <v>115</v>
      </c>
      <c r="J8" s="26">
        <f>J9</f>
        <v>21000</v>
      </c>
      <c r="K8" s="26">
        <f>K9</f>
        <v>0</v>
      </c>
    </row>
    <row r="9" spans="1:11" s="34" customFormat="1" ht="51.75" customHeight="1">
      <c r="A9" s="37" t="s">
        <v>1041</v>
      </c>
      <c r="B9" s="38" t="s">
        <v>45</v>
      </c>
      <c r="C9" s="38" t="s">
        <v>107</v>
      </c>
      <c r="D9" s="38" t="s">
        <v>110</v>
      </c>
      <c r="E9" s="38" t="s">
        <v>108</v>
      </c>
      <c r="F9" s="38" t="s">
        <v>108</v>
      </c>
      <c r="G9" s="38" t="s">
        <v>1049</v>
      </c>
      <c r="H9" s="38" t="s">
        <v>53</v>
      </c>
      <c r="I9" s="38" t="s">
        <v>116</v>
      </c>
      <c r="J9" s="26">
        <v>21000</v>
      </c>
      <c r="K9" s="26">
        <v>0</v>
      </c>
    </row>
    <row r="10" spans="1:11" s="34" customFormat="1" ht="39.75" customHeight="1">
      <c r="A10" s="5" t="s">
        <v>117</v>
      </c>
      <c r="B10" s="36" t="s">
        <v>142</v>
      </c>
      <c r="C10" s="36" t="s">
        <v>107</v>
      </c>
      <c r="D10" s="36" t="s">
        <v>118</v>
      </c>
      <c r="E10" s="36" t="s">
        <v>108</v>
      </c>
      <c r="F10" s="36" t="s">
        <v>108</v>
      </c>
      <c r="G10" s="36" t="s">
        <v>108</v>
      </c>
      <c r="H10" s="36" t="s">
        <v>53</v>
      </c>
      <c r="I10" s="36" t="s">
        <v>142</v>
      </c>
      <c r="J10" s="136">
        <f>J12-J14</f>
        <v>-68326.66667</v>
      </c>
      <c r="K10" s="136">
        <f>K12-K14</f>
        <v>-416.66667</v>
      </c>
    </row>
    <row r="11" spans="1:11" s="34" customFormat="1" ht="54" customHeight="1">
      <c r="A11" s="7" t="s">
        <v>1042</v>
      </c>
      <c r="B11" s="8" t="s">
        <v>142</v>
      </c>
      <c r="C11" s="8" t="s">
        <v>107</v>
      </c>
      <c r="D11" s="8" t="s">
        <v>118</v>
      </c>
      <c r="E11" s="8" t="s">
        <v>107</v>
      </c>
      <c r="F11" s="8" t="s">
        <v>108</v>
      </c>
      <c r="G11" s="8" t="s">
        <v>108</v>
      </c>
      <c r="H11" s="8" t="s">
        <v>53</v>
      </c>
      <c r="I11" s="8" t="s">
        <v>142</v>
      </c>
      <c r="J11" s="131">
        <f>J12-J14</f>
        <v>-68326.66667</v>
      </c>
      <c r="K11" s="131">
        <f>K12-K14</f>
        <v>-416.66667</v>
      </c>
    </row>
    <row r="12" spans="1:11" s="32" customFormat="1" ht="54" customHeight="1">
      <c r="A12" s="7" t="s">
        <v>119</v>
      </c>
      <c r="B12" s="38" t="s">
        <v>142</v>
      </c>
      <c r="C12" s="38" t="s">
        <v>107</v>
      </c>
      <c r="D12" s="38" t="s">
        <v>118</v>
      </c>
      <c r="E12" s="38" t="s">
        <v>108</v>
      </c>
      <c r="F12" s="38" t="s">
        <v>108</v>
      </c>
      <c r="G12" s="38" t="s">
        <v>108</v>
      </c>
      <c r="H12" s="38" t="s">
        <v>53</v>
      </c>
      <c r="I12" s="38" t="s">
        <v>112</v>
      </c>
      <c r="J12" s="26">
        <f>J13</f>
        <v>0</v>
      </c>
      <c r="K12" s="26">
        <f>K13</f>
        <v>0</v>
      </c>
    </row>
    <row r="13" spans="1:11" s="34" customFormat="1" ht="66" customHeight="1">
      <c r="A13" s="7" t="s">
        <v>1043</v>
      </c>
      <c r="B13" s="38" t="s">
        <v>45</v>
      </c>
      <c r="C13" s="38" t="s">
        <v>107</v>
      </c>
      <c r="D13" s="38" t="s">
        <v>118</v>
      </c>
      <c r="E13" s="38" t="s">
        <v>107</v>
      </c>
      <c r="F13" s="38" t="s">
        <v>108</v>
      </c>
      <c r="G13" s="38" t="s">
        <v>1049</v>
      </c>
      <c r="H13" s="38" t="s">
        <v>53</v>
      </c>
      <c r="I13" s="38" t="s">
        <v>113</v>
      </c>
      <c r="J13" s="26"/>
      <c r="K13" s="26">
        <v>0</v>
      </c>
    </row>
    <row r="14" spans="1:11" s="34" customFormat="1" ht="65.25" customHeight="1">
      <c r="A14" s="7" t="s">
        <v>120</v>
      </c>
      <c r="B14" s="38" t="s">
        <v>142</v>
      </c>
      <c r="C14" s="38" t="s">
        <v>107</v>
      </c>
      <c r="D14" s="38" t="s">
        <v>118</v>
      </c>
      <c r="E14" s="38" t="s">
        <v>108</v>
      </c>
      <c r="F14" s="38" t="s">
        <v>108</v>
      </c>
      <c r="G14" s="38" t="s">
        <v>108</v>
      </c>
      <c r="H14" s="38" t="s">
        <v>53</v>
      </c>
      <c r="I14" s="38" t="s">
        <v>115</v>
      </c>
      <c r="J14" s="26">
        <f>J15</f>
        <v>68326.66667</v>
      </c>
      <c r="K14" s="26">
        <f>K15</f>
        <v>416.66667</v>
      </c>
    </row>
    <row r="15" spans="1:11" s="34" customFormat="1" ht="66.75" customHeight="1">
      <c r="A15" s="7" t="s">
        <v>1044</v>
      </c>
      <c r="B15" s="38" t="s">
        <v>45</v>
      </c>
      <c r="C15" s="38" t="s">
        <v>107</v>
      </c>
      <c r="D15" s="38" t="s">
        <v>118</v>
      </c>
      <c r="E15" s="38" t="s">
        <v>107</v>
      </c>
      <c r="F15" s="38" t="s">
        <v>108</v>
      </c>
      <c r="G15" s="38" t="s">
        <v>1049</v>
      </c>
      <c r="H15" s="38" t="s">
        <v>53</v>
      </c>
      <c r="I15" s="38" t="s">
        <v>116</v>
      </c>
      <c r="J15" s="26">
        <v>68326.66667</v>
      </c>
      <c r="K15" s="26">
        <v>416.66667</v>
      </c>
    </row>
    <row r="16" spans="1:11" ht="29.25" customHeight="1">
      <c r="A16" s="5" t="s">
        <v>1045</v>
      </c>
      <c r="B16" s="6" t="s">
        <v>142</v>
      </c>
      <c r="C16" s="6" t="s">
        <v>107</v>
      </c>
      <c r="D16" s="6" t="s">
        <v>121</v>
      </c>
      <c r="E16" s="6" t="s">
        <v>108</v>
      </c>
      <c r="F16" s="6" t="s">
        <v>108</v>
      </c>
      <c r="G16" s="6" t="s">
        <v>108</v>
      </c>
      <c r="H16" s="6" t="s">
        <v>53</v>
      </c>
      <c r="I16" s="6" t="s">
        <v>142</v>
      </c>
      <c r="J16" s="130">
        <f>-J17+J21</f>
        <v>8963.684559999965</v>
      </c>
      <c r="K16" s="130">
        <f>-K17+K21</f>
        <v>10855.932529999991</v>
      </c>
    </row>
    <row r="17" spans="1:11" s="2" customFormat="1" ht="14.25" customHeight="1">
      <c r="A17" s="7" t="s">
        <v>122</v>
      </c>
      <c r="B17" s="8" t="s">
        <v>142</v>
      </c>
      <c r="C17" s="8" t="s">
        <v>107</v>
      </c>
      <c r="D17" s="8" t="s">
        <v>121</v>
      </c>
      <c r="E17" s="8" t="s">
        <v>108</v>
      </c>
      <c r="F17" s="8" t="s">
        <v>108</v>
      </c>
      <c r="G17" s="8" t="s">
        <v>108</v>
      </c>
      <c r="H17" s="8" t="s">
        <v>53</v>
      </c>
      <c r="I17" s="8" t="s">
        <v>144</v>
      </c>
      <c r="J17" s="26">
        <f aca="true" t="shared" si="0" ref="J17:K19">J18</f>
        <v>674254.29721</v>
      </c>
      <c r="K17" s="26">
        <f t="shared" si="0"/>
        <v>351171.46367</v>
      </c>
    </row>
    <row r="18" spans="1:11" ht="25.5">
      <c r="A18" s="7" t="s">
        <v>123</v>
      </c>
      <c r="B18" s="8" t="s">
        <v>142</v>
      </c>
      <c r="C18" s="8" t="s">
        <v>107</v>
      </c>
      <c r="D18" s="8" t="s">
        <v>121</v>
      </c>
      <c r="E18" s="8" t="s">
        <v>110</v>
      </c>
      <c r="F18" s="8" t="s">
        <v>108</v>
      </c>
      <c r="G18" s="8" t="s">
        <v>108</v>
      </c>
      <c r="H18" s="8" t="s">
        <v>53</v>
      </c>
      <c r="I18" s="8" t="s">
        <v>144</v>
      </c>
      <c r="J18" s="26">
        <f t="shared" si="0"/>
        <v>674254.29721</v>
      </c>
      <c r="K18" s="26">
        <f t="shared" si="0"/>
        <v>351171.46367</v>
      </c>
    </row>
    <row r="19" spans="1:11" ht="25.5">
      <c r="A19" s="7" t="s">
        <v>124</v>
      </c>
      <c r="B19" s="8" t="s">
        <v>142</v>
      </c>
      <c r="C19" s="8" t="s">
        <v>107</v>
      </c>
      <c r="D19" s="8" t="s">
        <v>121</v>
      </c>
      <c r="E19" s="8" t="s">
        <v>110</v>
      </c>
      <c r="F19" s="8" t="s">
        <v>107</v>
      </c>
      <c r="G19" s="8" t="s">
        <v>108</v>
      </c>
      <c r="H19" s="8" t="s">
        <v>53</v>
      </c>
      <c r="I19" s="8" t="s">
        <v>125</v>
      </c>
      <c r="J19" s="26">
        <f t="shared" si="0"/>
        <v>674254.29721</v>
      </c>
      <c r="K19" s="26">
        <f t="shared" si="0"/>
        <v>351171.46367</v>
      </c>
    </row>
    <row r="20" spans="1:11" ht="25.5">
      <c r="A20" s="7" t="s">
        <v>1046</v>
      </c>
      <c r="B20" s="8" t="s">
        <v>45</v>
      </c>
      <c r="C20" s="8" t="s">
        <v>107</v>
      </c>
      <c r="D20" s="8" t="s">
        <v>121</v>
      </c>
      <c r="E20" s="8" t="s">
        <v>110</v>
      </c>
      <c r="F20" s="8" t="s">
        <v>107</v>
      </c>
      <c r="G20" s="8" t="s">
        <v>1049</v>
      </c>
      <c r="H20" s="8" t="s">
        <v>53</v>
      </c>
      <c r="I20" s="8" t="s">
        <v>125</v>
      </c>
      <c r="J20" s="26">
        <f>Доходы!D145+J7+J13</f>
        <v>674254.29721</v>
      </c>
      <c r="K20" s="26">
        <v>351171.46367</v>
      </c>
    </row>
    <row r="21" spans="1:11" ht="13.5" customHeight="1">
      <c r="A21" s="7" t="s">
        <v>126</v>
      </c>
      <c r="B21" s="8" t="s">
        <v>142</v>
      </c>
      <c r="C21" s="8" t="s">
        <v>107</v>
      </c>
      <c r="D21" s="8" t="s">
        <v>121</v>
      </c>
      <c r="E21" s="8" t="s">
        <v>108</v>
      </c>
      <c r="F21" s="8" t="s">
        <v>108</v>
      </c>
      <c r="G21" s="8" t="s">
        <v>108</v>
      </c>
      <c r="H21" s="8" t="s">
        <v>53</v>
      </c>
      <c r="I21" s="8" t="s">
        <v>127</v>
      </c>
      <c r="J21" s="26">
        <f aca="true" t="shared" si="1" ref="J21:K23">J22</f>
        <v>683217.98177</v>
      </c>
      <c r="K21" s="131">
        <f t="shared" si="1"/>
        <v>362027.3962</v>
      </c>
    </row>
    <row r="22" spans="1:11" ht="25.5">
      <c r="A22" s="7" t="s">
        <v>128</v>
      </c>
      <c r="B22" s="8" t="s">
        <v>142</v>
      </c>
      <c r="C22" s="8" t="s">
        <v>107</v>
      </c>
      <c r="D22" s="8" t="s">
        <v>121</v>
      </c>
      <c r="E22" s="8" t="s">
        <v>110</v>
      </c>
      <c r="F22" s="8" t="s">
        <v>108</v>
      </c>
      <c r="G22" s="8" t="s">
        <v>108</v>
      </c>
      <c r="H22" s="8" t="s">
        <v>53</v>
      </c>
      <c r="I22" s="8" t="s">
        <v>127</v>
      </c>
      <c r="J22" s="26">
        <f t="shared" si="1"/>
        <v>683217.98177</v>
      </c>
      <c r="K22" s="131">
        <f t="shared" si="1"/>
        <v>362027.3962</v>
      </c>
    </row>
    <row r="23" spans="1:11" ht="25.5">
      <c r="A23" s="7" t="s">
        <v>129</v>
      </c>
      <c r="B23" s="8" t="s">
        <v>142</v>
      </c>
      <c r="C23" s="8" t="s">
        <v>107</v>
      </c>
      <c r="D23" s="8" t="s">
        <v>121</v>
      </c>
      <c r="E23" s="8" t="s">
        <v>110</v>
      </c>
      <c r="F23" s="8" t="s">
        <v>107</v>
      </c>
      <c r="G23" s="8" t="s">
        <v>108</v>
      </c>
      <c r="H23" s="8" t="s">
        <v>53</v>
      </c>
      <c r="I23" s="8" t="s">
        <v>130</v>
      </c>
      <c r="J23" s="26">
        <f t="shared" si="1"/>
        <v>683217.98177</v>
      </c>
      <c r="K23" s="131">
        <f t="shared" si="1"/>
        <v>362027.3962</v>
      </c>
    </row>
    <row r="24" spans="1:11" ht="25.5" customHeight="1">
      <c r="A24" s="7" t="s">
        <v>1047</v>
      </c>
      <c r="B24" s="8" t="s">
        <v>45</v>
      </c>
      <c r="C24" s="8" t="s">
        <v>107</v>
      </c>
      <c r="D24" s="8" t="s">
        <v>121</v>
      </c>
      <c r="E24" s="8" t="s">
        <v>110</v>
      </c>
      <c r="F24" s="8" t="s">
        <v>107</v>
      </c>
      <c r="G24" s="8" t="s">
        <v>1049</v>
      </c>
      <c r="H24" s="8" t="s">
        <v>53</v>
      </c>
      <c r="I24" s="8" t="s">
        <v>130</v>
      </c>
      <c r="J24" s="26">
        <f>Расходы!F1031+Источники!J9+Источники!J15</f>
        <v>683217.98177</v>
      </c>
      <c r="K24" s="26">
        <v>362027.3962</v>
      </c>
    </row>
    <row r="25" spans="1:11" s="34" customFormat="1" ht="38.25" hidden="1">
      <c r="A25" s="27" t="s">
        <v>131</v>
      </c>
      <c r="B25" s="28" t="s">
        <v>142</v>
      </c>
      <c r="C25" s="28" t="s">
        <v>107</v>
      </c>
      <c r="D25" s="28" t="s">
        <v>132</v>
      </c>
      <c r="E25" s="28" t="s">
        <v>108</v>
      </c>
      <c r="F25" s="28" t="s">
        <v>108</v>
      </c>
      <c r="G25" s="28" t="s">
        <v>108</v>
      </c>
      <c r="H25" s="28" t="s">
        <v>53</v>
      </c>
      <c r="I25" s="28" t="s">
        <v>142</v>
      </c>
      <c r="J25" s="132">
        <f>J26</f>
        <v>0</v>
      </c>
      <c r="K25" s="133">
        <f>K26</f>
        <v>0</v>
      </c>
    </row>
    <row r="26" spans="1:11" s="32" customFormat="1" ht="38.25" hidden="1">
      <c r="A26" s="27" t="s">
        <v>133</v>
      </c>
      <c r="B26" s="28" t="s">
        <v>142</v>
      </c>
      <c r="C26" s="28" t="s">
        <v>107</v>
      </c>
      <c r="D26" s="28" t="s">
        <v>132</v>
      </c>
      <c r="E26" s="28" t="s">
        <v>134</v>
      </c>
      <c r="F26" s="28" t="s">
        <v>108</v>
      </c>
      <c r="G26" s="28" t="s">
        <v>108</v>
      </c>
      <c r="H26" s="28" t="s">
        <v>53</v>
      </c>
      <c r="I26" s="28" t="s">
        <v>142</v>
      </c>
      <c r="J26" s="132">
        <f>-J27</f>
        <v>0</v>
      </c>
      <c r="K26" s="133">
        <f>-K27</f>
        <v>0</v>
      </c>
    </row>
    <row r="27" spans="1:11" s="32" customFormat="1" ht="114.75" hidden="1">
      <c r="A27" s="30" t="s">
        <v>135</v>
      </c>
      <c r="B27" s="31" t="s">
        <v>142</v>
      </c>
      <c r="C27" s="31" t="s">
        <v>107</v>
      </c>
      <c r="D27" s="31" t="s">
        <v>132</v>
      </c>
      <c r="E27" s="31" t="s">
        <v>134</v>
      </c>
      <c r="F27" s="31" t="s">
        <v>108</v>
      </c>
      <c r="G27" s="31" t="s">
        <v>108</v>
      </c>
      <c r="H27" s="31" t="s">
        <v>53</v>
      </c>
      <c r="I27" s="31" t="s">
        <v>115</v>
      </c>
      <c r="J27" s="33">
        <f>J28</f>
        <v>0</v>
      </c>
      <c r="K27" s="74">
        <f>K28</f>
        <v>0</v>
      </c>
    </row>
    <row r="28" spans="1:11" s="34" customFormat="1" ht="44.25" customHeight="1" hidden="1">
      <c r="A28" s="30" t="s">
        <v>1048</v>
      </c>
      <c r="B28" s="31" t="s">
        <v>45</v>
      </c>
      <c r="C28" s="31" t="s">
        <v>107</v>
      </c>
      <c r="D28" s="31" t="s">
        <v>132</v>
      </c>
      <c r="E28" s="31" t="s">
        <v>134</v>
      </c>
      <c r="F28" s="31" t="s">
        <v>108</v>
      </c>
      <c r="G28" s="31" t="s">
        <v>1049</v>
      </c>
      <c r="H28" s="31" t="s">
        <v>53</v>
      </c>
      <c r="I28" s="31" t="s">
        <v>116</v>
      </c>
      <c r="J28" s="33"/>
      <c r="K28" s="74"/>
    </row>
    <row r="29" spans="1:11" ht="25.5">
      <c r="A29" s="4" t="s">
        <v>106</v>
      </c>
      <c r="B29" s="6" t="s">
        <v>142</v>
      </c>
      <c r="C29" s="6" t="s">
        <v>108</v>
      </c>
      <c r="D29" s="6" t="s">
        <v>108</v>
      </c>
      <c r="E29" s="6" t="s">
        <v>108</v>
      </c>
      <c r="F29" s="6" t="s">
        <v>108</v>
      </c>
      <c r="G29" s="6" t="s">
        <v>108</v>
      </c>
      <c r="H29" s="6" t="s">
        <v>53</v>
      </c>
      <c r="I29" s="6" t="s">
        <v>142</v>
      </c>
      <c r="J29" s="134">
        <f>J5+J10+J16+J25</f>
        <v>17735.82346999996</v>
      </c>
      <c r="K29" s="135">
        <f>K5+K10+K16+K25</f>
        <v>10439.26585999999</v>
      </c>
    </row>
    <row r="30" spans="1:11" s="12" customFormat="1" ht="11.25" customHeight="1">
      <c r="A30" s="13"/>
      <c r="B30" s="13"/>
      <c r="C30" s="14"/>
      <c r="D30" s="14"/>
      <c r="E30" s="14"/>
      <c r="F30" s="14"/>
      <c r="G30" s="14"/>
      <c r="H30" s="14"/>
      <c r="I30" s="14"/>
      <c r="J30" s="24"/>
      <c r="K30" s="25"/>
    </row>
    <row r="31" spans="1:11" s="12" customFormat="1" ht="25.5" customHeight="1">
      <c r="A31" s="110" t="s">
        <v>685</v>
      </c>
      <c r="B31" s="110"/>
      <c r="C31" s="110"/>
      <c r="D31" s="17"/>
      <c r="E31" s="20"/>
      <c r="F31" s="21"/>
      <c r="G31" s="14"/>
      <c r="H31" s="14"/>
      <c r="I31" s="110" t="s">
        <v>686</v>
      </c>
      <c r="J31" s="110"/>
      <c r="K31" s="25"/>
    </row>
    <row r="32" spans="1:11" s="12" customFormat="1" ht="11.25" customHeight="1">
      <c r="A32" s="58"/>
      <c r="B32" s="43"/>
      <c r="C32" s="43"/>
      <c r="D32" s="19"/>
      <c r="F32" s="14"/>
      <c r="G32" s="14"/>
      <c r="H32" s="14"/>
      <c r="I32" s="43"/>
      <c r="J32" s="44"/>
      <c r="K32" s="25"/>
    </row>
    <row r="33" spans="1:11" s="12" customFormat="1" ht="4.5" customHeight="1">
      <c r="A33" s="43"/>
      <c r="B33" s="43"/>
      <c r="C33" s="43"/>
      <c r="D33" s="19"/>
      <c r="F33" s="14"/>
      <c r="G33" s="14"/>
      <c r="H33" s="14"/>
      <c r="I33" s="43"/>
      <c r="J33" s="43"/>
      <c r="K33" s="25"/>
    </row>
    <row r="34" spans="1:11" s="12" customFormat="1" ht="15.75" customHeight="1">
      <c r="A34" s="110" t="s">
        <v>569</v>
      </c>
      <c r="B34" s="110"/>
      <c r="C34" s="110"/>
      <c r="D34" s="17"/>
      <c r="E34" s="20"/>
      <c r="F34" s="21"/>
      <c r="I34" s="110" t="s">
        <v>648</v>
      </c>
      <c r="J34" s="110"/>
      <c r="K34" s="25"/>
    </row>
    <row r="35" spans="1:11" s="12" customFormat="1" ht="8.25" customHeight="1">
      <c r="A35" s="16"/>
      <c r="B35" s="16"/>
      <c r="C35" s="16"/>
      <c r="D35" s="11"/>
      <c r="I35" s="18"/>
      <c r="J35" s="25"/>
      <c r="K35" s="25"/>
    </row>
    <row r="36" spans="1:11" s="12" customFormat="1" ht="12.75">
      <c r="A36" s="16"/>
      <c r="B36" s="16"/>
      <c r="C36" s="16"/>
      <c r="D36" s="11"/>
      <c r="I36" s="18"/>
      <c r="J36" s="25"/>
      <c r="K36" s="25"/>
    </row>
    <row r="37" spans="10:11" s="12" customFormat="1" ht="12.75">
      <c r="J37" s="25"/>
      <c r="K37" s="25"/>
    </row>
  </sheetData>
  <sheetProtection/>
  <mergeCells count="9">
    <mergeCell ref="A1:K1"/>
    <mergeCell ref="K3:K4"/>
    <mergeCell ref="A3:A4"/>
    <mergeCell ref="J3:J4"/>
    <mergeCell ref="B3:I3"/>
    <mergeCell ref="I34:J34"/>
    <mergeCell ref="I31:J31"/>
    <mergeCell ref="A31:C31"/>
    <mergeCell ref="A34:C34"/>
  </mergeCells>
  <printOptions horizontalCentered="1"/>
  <pageMargins left="0.7874015748031497" right="0.3937007874015748" top="0.7874015748031497" bottom="0.5905511811023623" header="0.5118110236220472" footer="0.5118110236220472"/>
  <pageSetup fitToHeight="0" fitToWidth="1" horizontalDpi="600" verticalDpi="600" orientation="portrait" paperSize="9" scale="7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Анна В. Самчик</cp:lastModifiedBy>
  <cp:lastPrinted>2019-07-01T12:53:59Z</cp:lastPrinted>
  <dcterms:created xsi:type="dcterms:W3CDTF">2009-03-17T06:26:50Z</dcterms:created>
  <dcterms:modified xsi:type="dcterms:W3CDTF">2019-10-23T11:10:07Z</dcterms:modified>
  <cp:category/>
  <cp:version/>
  <cp:contentType/>
  <cp:contentStatus/>
</cp:coreProperties>
</file>